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Terabyte Plus Public Company Limited\Terabyte Plus_Q1'Mar25\"/>
    </mc:Choice>
  </mc:AlternateContent>
  <xr:revisionPtr revIDLastSave="0" documentId="13_ncr:1_{0E10C579-B405-4AC0-9F45-8E71C60C2A42}" xr6:coauthVersionLast="47" xr6:coauthVersionMax="47" xr10:uidLastSave="{00000000-0000-0000-0000-000000000000}"/>
  <bookViews>
    <workbookView xWindow="-110" yWindow="-110" windowWidth="19420" windowHeight="10300" activeTab="4" xr2:uid="{C27E4FD6-C8D0-4748-9F5E-2B845B93E098}"/>
  </bookViews>
  <sheets>
    <sheet name="2-4" sheetId="11" r:id="rId1"/>
    <sheet name="5 (3m)" sheetId="12" r:id="rId2"/>
    <sheet name="6" sheetId="13" r:id="rId3"/>
    <sheet name="7" sheetId="9" r:id="rId4"/>
    <sheet name="8-9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5" l="1"/>
  <c r="F55" i="15"/>
  <c r="F61" i="15" s="1"/>
  <c r="F33" i="15"/>
  <c r="L61" i="15"/>
  <c r="J61" i="15"/>
  <c r="H61" i="15"/>
  <c r="Q22" i="13"/>
  <c r="Q15" i="13" l="1"/>
  <c r="F25" i="15" l="1"/>
  <c r="F37" i="15" s="1"/>
  <c r="F41" i="15" s="1"/>
  <c r="J25" i="15" l="1"/>
  <c r="J37" i="15" l="1"/>
  <c r="L67" i="15"/>
  <c r="J67" i="15"/>
  <c r="H67" i="15"/>
  <c r="F67" i="15"/>
  <c r="F69" i="15" s="1"/>
  <c r="A48" i="15"/>
  <c r="L25" i="15"/>
  <c r="L37" i="15" s="1"/>
  <c r="L41" i="15" s="1"/>
  <c r="H25" i="15"/>
  <c r="H37" i="15" s="1"/>
  <c r="H41" i="15" s="1"/>
  <c r="L69" i="15" l="1"/>
  <c r="L72" i="15" s="1"/>
  <c r="F72" i="15"/>
  <c r="H69" i="15"/>
  <c r="H72" i="15" s="1"/>
  <c r="J41" i="15"/>
  <c r="J69" i="15" s="1"/>
  <c r="J72" i="15" s="1"/>
  <c r="F22" i="12" l="1"/>
  <c r="F14" i="12"/>
  <c r="J120" i="11"/>
  <c r="F120" i="11"/>
  <c r="L66" i="11"/>
  <c r="J66" i="11"/>
  <c r="H66" i="11"/>
  <c r="F66" i="11"/>
  <c r="L38" i="11"/>
  <c r="J38" i="11"/>
  <c r="H38" i="11"/>
  <c r="F38" i="11"/>
  <c r="J24" i="11"/>
  <c r="F24" i="11"/>
  <c r="F40" i="11" l="1"/>
  <c r="J40" i="11"/>
  <c r="H24" i="11" l="1"/>
  <c r="H40" i="11" s="1"/>
  <c r="O27" i="13" l="1"/>
  <c r="M27" i="13"/>
  <c r="K27" i="13"/>
  <c r="I27" i="13"/>
  <c r="G27" i="13"/>
  <c r="Q25" i="13"/>
  <c r="Q27" i="13" s="1"/>
  <c r="O20" i="13"/>
  <c r="M20" i="13"/>
  <c r="K20" i="13"/>
  <c r="I20" i="13"/>
  <c r="G20" i="13"/>
  <c r="Q18" i="13"/>
  <c r="F75" i="11"/>
  <c r="L22" i="12"/>
  <c r="J22" i="12"/>
  <c r="H22" i="12"/>
  <c r="L14" i="12"/>
  <c r="J14" i="12"/>
  <c r="H14" i="12"/>
  <c r="L120" i="11"/>
  <c r="H120" i="11"/>
  <c r="A93" i="11"/>
  <c r="A90" i="11"/>
  <c r="L75" i="11"/>
  <c r="J75" i="11"/>
  <c r="H75" i="11"/>
  <c r="A48" i="11"/>
  <c r="L24" i="11"/>
  <c r="L40" i="11" s="1"/>
  <c r="H24" i="12" l="1"/>
  <c r="H27" i="12" s="1"/>
  <c r="H29" i="12" s="1"/>
  <c r="Q20" i="13"/>
  <c r="J24" i="12"/>
  <c r="J27" i="12" s="1"/>
  <c r="J29" i="12" s="1"/>
  <c r="L24" i="12"/>
  <c r="L27" i="12" s="1"/>
  <c r="L29" i="12" s="1"/>
  <c r="F77" i="11"/>
  <c r="F122" i="11" s="1"/>
  <c r="L77" i="11"/>
  <c r="L122" i="11" s="1"/>
  <c r="H77" i="11"/>
  <c r="H122" i="11" s="1"/>
  <c r="F24" i="12"/>
  <c r="J77" i="11"/>
  <c r="J122" i="11" s="1"/>
  <c r="F27" i="12" l="1"/>
  <c r="F29" i="12" s="1"/>
  <c r="O23" i="9" l="1"/>
  <c r="M23" i="9"/>
  <c r="K23" i="9"/>
  <c r="I23" i="9"/>
  <c r="Q21" i="9"/>
  <c r="Q23" i="9" l="1"/>
  <c r="O16" i="9"/>
  <c r="M16" i="9"/>
  <c r="K16" i="9"/>
  <c r="I16" i="9"/>
  <c r="Q14" i="9"/>
  <c r="Q11" i="9"/>
  <c r="Q16" i="9" l="1"/>
</calcChain>
</file>

<file path=xl/sharedStrings.xml><?xml version="1.0" encoding="utf-8"?>
<sst xmlns="http://schemas.openxmlformats.org/spreadsheetml/2006/main" count="313" uniqueCount="175">
  <si>
    <t xml:space="preserve">บริษัท เทอร์ราไบท์ พลัส จำกัด (มหาชน)  </t>
  </si>
  <si>
    <t>งบฐานะการเงิน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</si>
  <si>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</si>
  <si>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</si>
  <si>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</si>
  <si>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</si>
  <si>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31 ธันวาคม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</si>
  <si>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</si>
  <si>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</si>
  <si>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</si>
  <si>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</si>
  <si>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</si>
  <si>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</si>
  <si>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ลูกหนี้ตามสัญญาเช่าเงินทุน</t>
  </si>
  <si>
    <t>ที่ถึงกำหนดรับชำระภายในหนึ่งปี สุทธิ</t>
  </si>
  <si>
    <t>สินค้าคงเหลือ สุทธิ</t>
  </si>
  <si>
    <t>ต้นทุนบริการจ่ายล่วงหน้า</t>
  </si>
  <si>
    <t xml:space="preserve">สินทรัพย์ทางการเงินหมุนเวียนอื่น
   </t>
  </si>
  <si>
    <t>รวมสินทรัพย์หมุนเวียน</t>
  </si>
  <si>
    <t>สินทรัพย์ไม่หมุนเวียน</t>
  </si>
  <si>
    <t>ลูกหนี้ตามสัญญาเช่าเงินทุน สุทธิ</t>
  </si>
  <si>
    <t>เงินฝากสถาบันการเงินที่ใช้เป็นหลักประกัน</t>
  </si>
  <si>
    <t xml:space="preserve">เงินลงทุนในบริษัทย่อย </t>
  </si>
  <si>
    <t>-</t>
  </si>
  <si>
    <t>สินทรัพย์ถาวร สุทธิ</t>
  </si>
  <si>
    <t>ค่าความนิยม สุทธิ</t>
  </si>
  <si>
    <t>สินทรัพย์ไม่มีตัวตน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</si>
  <si>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</si>
  <si>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</si>
  <si>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</si>
  <si>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……………………………………………………………….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</si>
  <si>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</si>
  <si>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</si>
  <si>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</si>
  <si>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หนี้สินตามสัญญาเช่า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</si>
  <si>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</si>
  <si>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</si>
  <si>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</si>
  <si>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</si>
  <si>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</si>
  <si>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4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</si>
  <si>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</si>
  <si>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</si>
  <si>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</si>
  <si>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</si>
  <si>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</si>
  <si>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</si>
  <si>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 xml:space="preserve">จัดสรรแล้ว 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</si>
  <si>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</si>
  <si>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</si>
  <si>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</si>
  <si>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</si>
  <si>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</si>
  <si>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</si>
  <si>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</si>
  <si>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รายได้เงินปันผล</t>
  </si>
  <si>
    <t>รายได้อื่น</t>
  </si>
  <si>
    <t>รวมรายได้</t>
  </si>
  <si>
    <t>ค่าใช้จ่ายในการบริหาร</t>
  </si>
  <si>
    <t>ต้นทุนทางการเงิน</t>
  </si>
  <si>
    <t>รวมค่าใช้จ่าย</t>
  </si>
  <si>
    <t xml:space="preserve">ข้อมูลทางการเงินรวม </t>
  </si>
  <si>
    <t>ส่วนของผู้เป็นเจ้าของของบริษัทใหญ่</t>
  </si>
  <si>
    <t>องค์ประกอบอื่น</t>
  </si>
  <si>
    <t>ส่วนต่ำจาก</t>
  </si>
  <si>
    <t>การรวมธุรกิจ</t>
  </si>
  <si>
    <t>ทุนที่ออกและ</t>
  </si>
  <si>
    <t xml:space="preserve"> ส่วนเกิน</t>
  </si>
  <si>
    <t>ยังไม่ได้</t>
  </si>
  <si>
    <t>ภายใต้การ</t>
  </si>
  <si>
    <t>รวม</t>
  </si>
  <si>
    <t>ชำระแล้ว</t>
  </si>
  <si>
    <t>มูลค่าหุ้น</t>
  </si>
  <si>
    <t>ตามกฎหมาย</t>
  </si>
  <si>
    <t>จัดสรร</t>
  </si>
  <si>
    <t>ควบคุมเดียวกัน</t>
  </si>
  <si>
    <t xml:space="preserve">ข้อมูลทางการเงินเฉพาะกิจการ </t>
  </si>
  <si>
    <t xml:space="preserve"> ทุนที่ออกและ</t>
  </si>
  <si>
    <t xml:space="preserve"> ส่วนเกินมูลค่าหุ้น</t>
  </si>
  <si>
    <t xml:space="preserve">งบกระแสเงินสด </t>
  </si>
  <si>
    <t>กระแสเงินสดจากกิจกรรมดำเนินงาน</t>
  </si>
  <si>
    <t xml:space="preserve">   จากกิจกรรมดำเนินงาน</t>
  </si>
  <si>
    <t xml:space="preserve">   </t>
  </si>
  <si>
    <t>- ค่าเสื่อมราคาและค่าตัดจำหน่าย</t>
  </si>
  <si>
    <t>- ดอกเบี้ยรับ</t>
  </si>
  <si>
    <t>- เงินปันผลรับ</t>
  </si>
  <si>
    <t>- ต้นทุนทางการเงิน</t>
  </si>
  <si>
    <t>- ค่าใช้จ่ายผลประโยชน์พนักงาน</t>
  </si>
  <si>
    <t>- กำไรจากการปรับมูลค่ายุติธรรมของสินทรัพย์ทางการเงิน</t>
  </si>
  <si>
    <t>- ค่าเผื่อการปรับลดมูลค่าของสินค้าคงเหลือ</t>
  </si>
  <si>
    <t>กระแสเงินสดก่อนการเปลี่ยนแปลงของสินทรัพย์</t>
  </si>
  <si>
    <t>และหนี้สินดำเนินงาน</t>
  </si>
  <si>
    <t>การเปลี่ยนแปลงของสินทรัพย์และหนี้สินดำเนินงาน</t>
  </si>
  <si>
    <t>- ลูกหนี้ตามสัญญาเช่าเงินทุน</t>
  </si>
  <si>
    <t>- สินค้าคงเหลือ</t>
  </si>
  <si>
    <t>- ต้นทุนบริการจ่ายล่วงหน้า</t>
  </si>
  <si>
    <t>- สินทรัพย์หมุนเวียนอื่น</t>
  </si>
  <si>
    <t>- สินทรัพย์ไม่หมุนเวียนอื่น</t>
  </si>
  <si>
    <t>- หนี้สินที่เกิดจากสัญญา</t>
  </si>
  <si>
    <t>- จ่ายภาษีเงินได้</t>
  </si>
  <si>
    <t>- เงินสดรับจากการขอคืนภาษีเงินได้</t>
  </si>
  <si>
    <t>งบกระแสเงินสด</t>
  </si>
  <si>
    <t>กระแสเงินสดจากกิจกรรมลงทุน</t>
  </si>
  <si>
    <t>เงินสดรับจากการจำหน่ายสินทรัพย์ถาวร</t>
  </si>
  <si>
    <t>เงินสดจ่ายซื้อสินทรัพย์ถาวร</t>
  </si>
  <si>
    <t>เงินสดจ่ายซื้อสินทรัพย์ไม่มีตัวตน</t>
  </si>
  <si>
    <t>กระแสเงินสดจากกิจกรรมจัดหาเงิน</t>
  </si>
  <si>
    <t>เงินสดจ่ายชำระหนี้สินตามสัญญาเช่า</t>
  </si>
  <si>
    <t>เงินสดจ่ายค่าดอกเบี้ย</t>
  </si>
  <si>
    <t>ข้อมูลเพิ่มเติมเกี่ยวกับกระแสเงินสด</t>
  </si>
  <si>
    <t>ลูกหนี้การค้าและลูกหนี้หมุนเวียนอื่น สุทธิ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</si>
  <si>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</si>
  <si>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</si>
  <si>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สินทรัพย์สิทธิการใช้ สุทธิ</t>
  </si>
  <si>
    <t>สินทรัพย์หมุนเวียนที่เกิดจากสัญญา สุทธิ</t>
  </si>
  <si>
    <t>หนี้สินหมุนเวียนที่เกิดจากสัญญา</t>
  </si>
  <si>
    <t>หนี้สินไม่หมุนเวียนที่เกิดจากสัญญา</t>
  </si>
  <si>
    <t>เงินสดรับจากดอกเบี้ย</t>
  </si>
  <si>
    <t>งบการเปลี่ยนแปลงส่วนของเจ้าของ</t>
  </si>
  <si>
    <t>การเปลี่ยนแปลงในส่วนของเจ้าของสำหรับรอบระยะเวลา</t>
  </si>
  <si>
    <t>ยอดคงเหลือต้นรอบระยะเวลา ณ วันที่ 1 มกราคม พ.ศ. 2567</t>
  </si>
  <si>
    <t xml:space="preserve">การเปลี่ยนแปลงในส่วนของเจ้าของสำหรับรอบระยะเวลา </t>
  </si>
  <si>
    <t>สินทรัพย์หมุนเวียนอื่น</t>
  </si>
  <si>
    <t>- สินทรัพย์ที่เกิดจากสัญญา</t>
  </si>
  <si>
    <t>8, 9, 10</t>
  </si>
  <si>
    <t>- ลูกหนี้การค้าและลูกหนี้หมุนเวียนอื่น</t>
  </si>
  <si>
    <t>- เจ้าหนี้การค้าและเจ้าหนี้หมุนเวียนอื่น</t>
  </si>
  <si>
    <t>- (กลับรายการ) ค่าเผื่อผลขาดทุนที่คาดว่าจะเกิดขึ้น</t>
  </si>
  <si>
    <t>13, 14</t>
  </si>
  <si>
    <t xml:space="preserve">   การเปลี่ยนแปลงในเจ้าหนี้ค่าซื้อสินทรัพย์</t>
  </si>
  <si>
    <t xml:space="preserve">หุ้นสามัญจำนวน 240,000,000 หุ้น </t>
  </si>
  <si>
    <t xml:space="preserve">   มูลค่าที่ตราไว้หุ้นละ 0.50 บาท</t>
  </si>
  <si>
    <t>เงินสดสุทธิได้มาจาก (ใช้ไปใน) กิจกรรมดำเนินงาน</t>
  </si>
  <si>
    <t>ของส่วนของเจ้าของ</t>
  </si>
  <si>
    <t>ณ วันที่ 31 มีนาคม พ.ศ. 2568</t>
  </si>
  <si>
    <t>31 มีนาคม</t>
  </si>
  <si>
    <t>พ.ศ. 2568</t>
  </si>
  <si>
    <t>สำหรับรอบระยะเวลาสามเดือนสิ้นสุดวันที่ 31 มีนาคม พ.ศ. 2568</t>
  </si>
  <si>
    <t>ยอดคงเหลือสิ้นรอบระยะเวลา ณ วันที่ 31 มีนาคม พ.ศ. 2567</t>
  </si>
  <si>
    <t>ยอดคงเหลือสิ้นรอบระยะเวลา ณ วันที่ 31 มีนาคม พ.ศ. 2568</t>
  </si>
  <si>
    <t>ยอดคงเหลือต้นรอบระยะเวลา ณ วันที่ 1 มกราคม พ.ศ. 2568</t>
  </si>
  <si>
    <t>12</t>
  </si>
  <si>
    <t>ค่าใช้จ่ายในการขายและต้นทุนในการจัดจำหน่าย</t>
  </si>
  <si>
    <t>(0.00)</t>
  </si>
  <si>
    <t>รายการปรับปรุงกำไร (ขาดทุน) ก่อนภาษีเงินได้เป็นเงินสดสุทธิ</t>
  </si>
  <si>
    <t>เงินสดจ่ายลงทุนในสินทรัพย์ทางการเงินหมุนเวียนอื่น</t>
  </si>
  <si>
    <t>- ตัดจำหน่ายภาษีเงินได้หัก ณ ที่จ่าย</t>
  </si>
  <si>
    <t>เงินสดสุทธิใช้ไปในกิจกรรมลงทุน</t>
  </si>
  <si>
    <t>เงินสดสุทธิใช้ไปในกิจกรรมจัดหาเงิน</t>
  </si>
  <si>
    <t>เงินสดและรายการเทียบเท่าเงินสดลดลง สุทธิ</t>
  </si>
  <si>
    <t>กำไร (ขาดทุน) ก่อนภาษีเงินได้</t>
  </si>
  <si>
    <t>รายได้ (ค่าใช้จ่าย) ภาษีเงินได้</t>
  </si>
  <si>
    <t>กำไร (ขาดทุน) สำหรับรอบระยะเวลา</t>
  </si>
  <si>
    <t>กำไร (ขาดทุน) เบ็ดเสร็จรวมสำหรับรอบระยะเวลา</t>
  </si>
  <si>
    <t>กำไร (ขาดทุน) ต่อหุ้น</t>
  </si>
  <si>
    <t>กำไร (ขาดทุน) ต่อหุ้นขั้นพื้นฐาน</t>
  </si>
  <si>
    <t xml:space="preserve"> ทุนสำรอง</t>
  </si>
  <si>
    <t>- ขาดทุน (กำไร) จากการจำหน่ายและตัดจำหน่ายสินทรัพย์ถาวร</t>
  </si>
  <si>
    <t xml:space="preserve">   การเปลี่ยนแปลงในลูกหนี้จากการจำหน่ายสินทรัพย์</t>
  </si>
  <si>
    <t>ต้นทุนขาย</t>
  </si>
  <si>
    <t>ต้นทุนการให้บริการ</t>
  </si>
  <si>
    <t xml:space="preserve">   มูลค่าที่ได้จ่ายชำระแล้วหุ้นละ 0.50 บาท</t>
  </si>
  <si>
    <t>ทุนสำรองตามกฎหมาย</t>
  </si>
  <si>
    <t>ที่ถึงกำหนดชำระภายในหนึ่งปี</t>
  </si>
  <si>
    <t>เงินสดและรายการเทียบเท่าเงินสดสิ้นรอบระยะเวลา</t>
  </si>
  <si>
    <t>รายการที่ไม่ใช่เงินสด มีดังนี้</t>
  </si>
  <si>
    <t xml:space="preserve">   การเพิ่มขึ้นของหนี้สินตามสัญญาเช่าใหม่และสินทรัพย์สิทธิการใช้</t>
  </si>
  <si>
    <t>สินทรัพย์ภาษีเงินได้รอการตัดบัญชี</t>
  </si>
  <si>
    <t>หนี้สินตามสัญญาเช่า สุทธิ</t>
  </si>
  <si>
    <t>หนี้สินภาษีเงินได้รอการตัดบัญชี</t>
  </si>
  <si>
    <t>14, 17</t>
  </si>
  <si>
    <t>เงินสดและรายการเทียบเท่าเงินสดต้นรอบระยะเวลา</t>
  </si>
  <si>
    <t>กำไรเบ็ดเสร็จสำหรับรอบระยะเวลา</t>
  </si>
  <si>
    <t>ขาดทุนเบ็ดเสร็จสำหรับรอบระยะเวลา</t>
  </si>
  <si>
    <t>เงินสดได้มาจาก (ใช้ไปใน) การดำเนินงาน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</si>
</sst>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\(#,##0\)"/>
    <numFmt numFmtId="165" formatCode="#,##0;\(#,##0\);\-"/>
    <numFmt numFmtId="166" formatCode="_(* #,##0_);_(* \(#,##0\);_(* &quot;-&quot;_);_(@_)"/>
    <numFmt numFmtId="167" formatCode="_(* #,##0.00_);_(* \(#,##0.00\);_(* &quot;-&quot;??_);_(@_)"/>
    <numFmt numFmtId="168" formatCode="#,##0.0;\(#,##0.0\)"/>
    <numFmt numFmtId="169" formatCode="#,##0.00;\(#,##0.00\);\-"/>
    <numFmt numFmtId="170" formatCode="[$$]#,##0.00_);\([$$]#,##0.00\)"/>
    <numFmt numFmtId="171" formatCode="#,##0.0;\(#,##0.0\);\-"/>
    <numFmt numFmtId="172" formatCode="_-* #,##0.00_-;\-* #,##0.00_-;_-* &quot;-&quot;??_-;_-@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Browallia New"/>
      <family val="2"/>
    </font>
    <font>
      <sz val="14"/>
      <name val="Browallia New"/>
      <family val="2"/>
    </font>
    <font>
      <b/>
      <sz val="14"/>
      <color theme="1"/>
      <name val="Browallia New"/>
      <family val="2"/>
    </font>
    <font>
      <sz val="14"/>
      <color theme="1"/>
      <name val="Browallia New"/>
      <family val="2"/>
    </font>
    <font>
      <sz val="10"/>
      <name val="Cordia New"/>
      <family val="2"/>
    </font>
    <font>
      <sz val="10"/>
      <name val="Arial"/>
      <family val="2"/>
    </font>
    <font>
      <sz val="14"/>
      <color rgb="FF000000"/>
      <name val="Browallia New"/>
      <family val="2"/>
    </font>
    <font>
      <sz val="13"/>
      <color theme="1"/>
      <name val="Browallia New"/>
      <family val="2"/>
    </font>
    <font>
      <b/>
      <sz val="13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7" fillId="0" borderId="0"/>
    <xf numFmtId="0" fontId="12" fillId="0" borderId="0"/>
    <xf numFmtId="0" fontId="13" fillId="0" borderId="0"/>
    <xf numFmtId="170" fontId="14" fillId="0" borderId="0" applyAlignment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164" fontId="8" fillId="0" borderId="0" xfId="16" applyNumberFormat="1" applyFont="1" applyAlignment="1">
      <alignment horizontal="left" vertical="center"/>
    </xf>
    <xf numFmtId="164" fontId="9" fillId="0" borderId="0" xfId="16" applyNumberFormat="1" applyFont="1" applyAlignment="1">
      <alignment horizontal="center" vertical="center"/>
    </xf>
    <xf numFmtId="164" fontId="9" fillId="0" borderId="0" xfId="16" applyNumberFormat="1" applyFont="1" applyAlignment="1">
      <alignment horizontal="left" vertical="center"/>
    </xf>
    <xf numFmtId="165" fontId="9" fillId="0" borderId="0" xfId="16" applyNumberFormat="1" applyFont="1" applyAlignment="1">
      <alignment horizontal="right" vertical="center"/>
    </xf>
    <xf numFmtId="164" fontId="9" fillId="0" borderId="0" xfId="16" applyNumberFormat="1" applyFont="1" applyAlignment="1">
      <alignment horizontal="right" vertical="center"/>
    </xf>
    <xf numFmtId="164" fontId="8" fillId="0" borderId="0" xfId="16" applyNumberFormat="1" applyFont="1" applyAlignment="1">
      <alignment horizontal="right" vertical="center"/>
    </xf>
    <xf numFmtId="0" fontId="9" fillId="0" borderId="0" xfId="16" applyFont="1"/>
    <xf numFmtId="164" fontId="8" fillId="0" borderId="1" xfId="0" applyNumberFormat="1" applyFont="1" applyBorder="1" applyAlignment="1">
      <alignment horizontal="left" vertical="center"/>
    </xf>
    <xf numFmtId="164" fontId="8" fillId="0" borderId="1" xfId="16" applyNumberFormat="1" applyFont="1" applyBorder="1" applyAlignment="1">
      <alignment horizontal="left" vertical="center"/>
    </xf>
    <xf numFmtId="164" fontId="9" fillId="0" borderId="1" xfId="16" applyNumberFormat="1" applyFont="1" applyBorder="1" applyAlignment="1">
      <alignment horizontal="center" vertical="center"/>
    </xf>
    <xf numFmtId="164" fontId="9" fillId="0" borderId="1" xfId="16" applyNumberFormat="1" applyFont="1" applyBorder="1" applyAlignment="1">
      <alignment horizontal="left" vertical="center"/>
    </xf>
    <xf numFmtId="165" fontId="9" fillId="0" borderId="1" xfId="16" applyNumberFormat="1" applyFont="1" applyBorder="1" applyAlignment="1">
      <alignment horizontal="right" vertical="center"/>
    </xf>
    <xf numFmtId="164" fontId="9" fillId="0" borderId="1" xfId="16" applyNumberFormat="1" applyFont="1" applyBorder="1" applyAlignment="1">
      <alignment horizontal="right" vertical="center"/>
    </xf>
    <xf numFmtId="164" fontId="9" fillId="0" borderId="0" xfId="16" applyNumberFormat="1" applyFont="1" applyAlignment="1">
      <alignment vertical="center"/>
    </xf>
    <xf numFmtId="164" fontId="8" fillId="0" borderId="0" xfId="16" applyNumberFormat="1" applyFont="1" applyAlignment="1">
      <alignment vertical="center"/>
    </xf>
    <xf numFmtId="164" fontId="8" fillId="0" borderId="1" xfId="16" applyNumberFormat="1" applyFont="1" applyBorder="1" applyAlignment="1">
      <alignment horizontal="right" vertical="center"/>
    </xf>
    <xf numFmtId="165" fontId="8" fillId="0" borderId="1" xfId="16" applyNumberFormat="1" applyFont="1" applyBorder="1" applyAlignment="1">
      <alignment horizontal="right" vertical="center"/>
    </xf>
    <xf numFmtId="165" fontId="8" fillId="0" borderId="0" xfId="16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4" fontId="8" fillId="0" borderId="1" xfId="16" applyNumberFormat="1" applyFont="1" applyBorder="1" applyAlignment="1">
      <alignment horizontal="center" vertical="center"/>
    </xf>
    <xf numFmtId="165" fontId="11" fillId="0" borderId="0" xfId="9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165" fontId="11" fillId="0" borderId="1" xfId="9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 vertical="center"/>
    </xf>
    <xf numFmtId="165" fontId="9" fillId="0" borderId="0" xfId="0" applyNumberFormat="1" applyFont="1" applyAlignment="1">
      <alignment horizontal="right" vertical="center" wrapText="1"/>
    </xf>
    <xf numFmtId="165" fontId="9" fillId="0" borderId="2" xfId="16" applyNumberFormat="1" applyFont="1" applyBorder="1" applyAlignment="1">
      <alignment horizontal="right" vertical="center"/>
    </xf>
    <xf numFmtId="166" fontId="9" fillId="0" borderId="0" xfId="16" applyNumberFormat="1" applyFont="1" applyAlignment="1">
      <alignment horizontal="right" vertical="center"/>
    </xf>
    <xf numFmtId="164" fontId="9" fillId="0" borderId="3" xfId="16" applyNumberFormat="1" applyFont="1" applyBorder="1" applyAlignment="1">
      <alignment horizontal="left" vertical="center"/>
    </xf>
    <xf numFmtId="164" fontId="9" fillId="0" borderId="1" xfId="16" applyNumberFormat="1" applyFont="1" applyBorder="1" applyAlignment="1">
      <alignment vertical="center" shrinkToFit="1"/>
    </xf>
    <xf numFmtId="166" fontId="9" fillId="0" borderId="1" xfId="16" applyNumberFormat="1" applyFont="1" applyBorder="1" applyAlignment="1">
      <alignment horizontal="right" vertical="center"/>
    </xf>
    <xf numFmtId="165" fontId="9" fillId="0" borderId="3" xfId="16" applyNumberFormat="1" applyFont="1" applyBorder="1" applyAlignment="1">
      <alignment horizontal="right" vertical="center"/>
    </xf>
    <xf numFmtId="164" fontId="8" fillId="0" borderId="3" xfId="16" applyNumberFormat="1" applyFont="1" applyBorder="1" applyAlignment="1">
      <alignment horizontal="right" vertical="center"/>
    </xf>
    <xf numFmtId="165" fontId="8" fillId="0" borderId="3" xfId="16" applyNumberFormat="1" applyFont="1" applyBorder="1" applyAlignment="1">
      <alignment horizontal="right" vertical="center"/>
    </xf>
    <xf numFmtId="164" fontId="9" fillId="0" borderId="3" xfId="16" applyNumberFormat="1" applyFont="1" applyBorder="1" applyAlignment="1">
      <alignment horizontal="center" vertical="center"/>
    </xf>
    <xf numFmtId="166" fontId="9" fillId="0" borderId="3" xfId="16" applyNumberFormat="1" applyFont="1" applyBorder="1" applyAlignment="1">
      <alignment horizontal="right" vertical="center"/>
    </xf>
    <xf numFmtId="164" fontId="9" fillId="0" borderId="0" xfId="16" quotePrefix="1" applyNumberFormat="1" applyFont="1" applyAlignment="1">
      <alignment horizontal="left" vertical="center"/>
    </xf>
    <xf numFmtId="164" fontId="9" fillId="0" borderId="0" xfId="0" applyNumberFormat="1" applyFont="1" applyAlignment="1">
      <alignment horizontal="right" vertical="center"/>
    </xf>
    <xf numFmtId="164" fontId="10" fillId="0" borderId="0" xfId="16" applyNumberFormat="1" applyFont="1" applyAlignment="1">
      <alignment horizontal="left" vertical="center"/>
    </xf>
    <xf numFmtId="164" fontId="11" fillId="0" borderId="0" xfId="16" applyNumberFormat="1" applyFont="1" applyAlignment="1">
      <alignment horizontal="center" vertical="center"/>
    </xf>
    <xf numFmtId="164" fontId="11" fillId="0" borderId="0" xfId="16" applyNumberFormat="1" applyFont="1" applyAlignment="1">
      <alignment horizontal="left" vertical="center"/>
    </xf>
    <xf numFmtId="165" fontId="11" fillId="0" borderId="0" xfId="16" applyNumberFormat="1" applyFont="1" applyAlignment="1">
      <alignment horizontal="right" vertical="center"/>
    </xf>
    <xf numFmtId="166" fontId="11" fillId="0" borderId="0" xfId="16" applyNumberFormat="1" applyFont="1" applyAlignment="1">
      <alignment horizontal="left" vertical="center"/>
    </xf>
    <xf numFmtId="166" fontId="11" fillId="0" borderId="0" xfId="16" applyNumberFormat="1" applyFont="1" applyAlignment="1">
      <alignment horizontal="center" vertical="center"/>
    </xf>
    <xf numFmtId="165" fontId="10" fillId="0" borderId="0" xfId="16" applyNumberFormat="1" applyFont="1" applyAlignment="1">
      <alignment horizontal="right" vertical="center"/>
    </xf>
    <xf numFmtId="0" fontId="11" fillId="0" borderId="0" xfId="16" applyFont="1"/>
    <xf numFmtId="164" fontId="10" fillId="0" borderId="1" xfId="0" applyNumberFormat="1" applyFont="1" applyBorder="1" applyAlignment="1">
      <alignment horizontal="left" vertical="center"/>
    </xf>
    <xf numFmtId="164" fontId="10" fillId="0" borderId="1" xfId="16" applyNumberFormat="1" applyFont="1" applyBorder="1" applyAlignment="1">
      <alignment horizontal="left" vertical="center"/>
    </xf>
    <xf numFmtId="164" fontId="11" fillId="0" borderId="1" xfId="16" applyNumberFormat="1" applyFont="1" applyBorder="1" applyAlignment="1">
      <alignment horizontal="center" vertical="center"/>
    </xf>
    <xf numFmtId="164" fontId="11" fillId="0" borderId="1" xfId="16" applyNumberFormat="1" applyFont="1" applyBorder="1" applyAlignment="1">
      <alignment horizontal="left" vertical="center"/>
    </xf>
    <xf numFmtId="165" fontId="11" fillId="0" borderId="1" xfId="16" applyNumberFormat="1" applyFont="1" applyBorder="1" applyAlignment="1">
      <alignment horizontal="right" vertical="center"/>
    </xf>
    <xf numFmtId="166" fontId="11" fillId="0" borderId="1" xfId="16" applyNumberFormat="1" applyFont="1" applyBorder="1" applyAlignment="1">
      <alignment horizontal="left" vertical="center"/>
    </xf>
    <xf numFmtId="166" fontId="11" fillId="0" borderId="1" xfId="16" applyNumberFormat="1" applyFont="1" applyBorder="1" applyAlignment="1">
      <alignment horizontal="center" vertical="center"/>
    </xf>
    <xf numFmtId="164" fontId="11" fillId="0" borderId="0" xfId="16" applyNumberFormat="1" applyFont="1" applyAlignment="1">
      <alignment vertical="center"/>
    </xf>
    <xf numFmtId="164" fontId="10" fillId="0" borderId="0" xfId="16" applyNumberFormat="1" applyFont="1" applyAlignment="1">
      <alignment vertical="center"/>
    </xf>
    <xf numFmtId="165" fontId="10" fillId="0" borderId="1" xfId="16" applyNumberFormat="1" applyFont="1" applyBorder="1" applyAlignment="1">
      <alignment vertical="center"/>
    </xf>
    <xf numFmtId="165" fontId="10" fillId="0" borderId="1" xfId="16" applyNumberFormat="1" applyFont="1" applyBorder="1" applyAlignment="1">
      <alignment horizontal="right" vertical="center"/>
    </xf>
    <xf numFmtId="166" fontId="10" fillId="0" borderId="0" xfId="16" applyNumberFormat="1" applyFont="1" applyAlignment="1">
      <alignment horizontal="right" vertical="center"/>
    </xf>
    <xf numFmtId="164" fontId="10" fillId="0" borderId="0" xfId="16" applyNumberFormat="1" applyFont="1" applyAlignment="1">
      <alignment horizontal="center" vertical="center"/>
    </xf>
    <xf numFmtId="166" fontId="11" fillId="0" borderId="0" xfId="16" applyNumberFormat="1" applyFont="1" applyAlignment="1">
      <alignment horizontal="right" vertical="center"/>
    </xf>
    <xf numFmtId="165" fontId="11" fillId="0" borderId="0" xfId="10" applyNumberFormat="1" applyFont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168" fontId="11" fillId="0" borderId="0" xfId="16" applyNumberFormat="1" applyFont="1" applyAlignment="1">
      <alignment horizontal="center" vertical="center"/>
    </xf>
    <xf numFmtId="165" fontId="11" fillId="0" borderId="1" xfId="1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horizontal="right" vertical="center"/>
    </xf>
    <xf numFmtId="164" fontId="10" fillId="0" borderId="0" xfId="19" applyNumberFormat="1" applyFont="1" applyAlignment="1">
      <alignment horizontal="left" vertical="center"/>
    </xf>
    <xf numFmtId="164" fontId="11" fillId="0" borderId="0" xfId="19" applyNumberFormat="1" applyFont="1" applyAlignment="1">
      <alignment horizontal="left" vertical="center"/>
    </xf>
    <xf numFmtId="164" fontId="11" fillId="0" borderId="0" xfId="19" applyNumberFormat="1" applyFont="1" applyAlignment="1">
      <alignment horizontal="center" vertical="center"/>
    </xf>
    <xf numFmtId="165" fontId="11" fillId="0" borderId="0" xfId="19" applyNumberFormat="1" applyFont="1" applyAlignment="1">
      <alignment horizontal="right" vertical="center"/>
    </xf>
    <xf numFmtId="164" fontId="9" fillId="0" borderId="0" xfId="19" applyNumberFormat="1" applyFont="1" applyAlignment="1">
      <alignment horizontal="left" vertical="center"/>
    </xf>
    <xf numFmtId="165" fontId="11" fillId="0" borderId="4" xfId="19" applyNumberFormat="1" applyFont="1" applyBorder="1" applyAlignment="1">
      <alignment horizontal="right" vertical="center"/>
    </xf>
    <xf numFmtId="166" fontId="11" fillId="0" borderId="0" xfId="3" applyNumberFormat="1" applyFont="1" applyAlignment="1">
      <alignment horizontal="left" vertical="center"/>
    </xf>
    <xf numFmtId="169" fontId="9" fillId="0" borderId="4" xfId="3" applyNumberFormat="1" applyFont="1" applyBorder="1" applyAlignment="1">
      <alignment horizontal="right" vertical="center"/>
    </xf>
    <xf numFmtId="167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horizontal="center" vertical="center"/>
    </xf>
    <xf numFmtId="164" fontId="11" fillId="0" borderId="3" xfId="16" applyNumberFormat="1" applyFont="1" applyBorder="1" applyAlignment="1">
      <alignment horizontal="left" vertical="center"/>
    </xf>
    <xf numFmtId="164" fontId="11" fillId="0" borderId="1" xfId="16" applyNumberFormat="1" applyFont="1" applyBorder="1" applyAlignment="1">
      <alignment vertical="center" shrinkToFit="1"/>
    </xf>
    <xf numFmtId="0" fontId="10" fillId="0" borderId="0" xfId="16" applyFont="1" applyAlignment="1">
      <alignment vertical="center"/>
    </xf>
    <xf numFmtId="0" fontId="11" fillId="0" borderId="0" xfId="16" applyFont="1" applyAlignment="1">
      <alignment horizontal="right" vertical="center"/>
    </xf>
    <xf numFmtId="164" fontId="10" fillId="0" borderId="0" xfId="16" applyNumberFormat="1" applyFont="1" applyAlignment="1">
      <alignment horizontal="right" vertical="center"/>
    </xf>
    <xf numFmtId="0" fontId="10" fillId="0" borderId="1" xfId="16" applyFont="1" applyBorder="1" applyAlignment="1">
      <alignment vertical="center"/>
    </xf>
    <xf numFmtId="0" fontId="11" fillId="0" borderId="1" xfId="16" applyFont="1" applyBorder="1" applyAlignment="1">
      <alignment horizontal="right" vertical="center"/>
    </xf>
    <xf numFmtId="0" fontId="11" fillId="0" borderId="0" xfId="16" applyFont="1" applyAlignment="1">
      <alignment vertical="center"/>
    </xf>
    <xf numFmtId="165" fontId="11" fillId="0" borderId="3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horizontal="lef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left" vertical="center"/>
    </xf>
    <xf numFmtId="164" fontId="10" fillId="0" borderId="0" xfId="0" applyNumberFormat="1" applyFont="1" applyAlignment="1">
      <alignment horizontal="right" vertical="center"/>
    </xf>
    <xf numFmtId="0" fontId="11" fillId="0" borderId="0" xfId="0" applyFont="1"/>
    <xf numFmtId="164" fontId="11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left" vertical="center"/>
    </xf>
    <xf numFmtId="164" fontId="10" fillId="0" borderId="1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horizontal="center" vertical="center"/>
    </xf>
    <xf numFmtId="165" fontId="10" fillId="0" borderId="1" xfId="0" applyNumberFormat="1" applyFont="1" applyBorder="1" applyAlignment="1">
      <alignment horizontal="right" vertical="center" wrapText="1"/>
    </xf>
    <xf numFmtId="165" fontId="10" fillId="0" borderId="0" xfId="0" applyNumberFormat="1" applyFont="1" applyAlignment="1">
      <alignment horizontal="right" vertical="center" wrapText="1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164" fontId="11" fillId="0" borderId="3" xfId="0" applyNumberFormat="1" applyFont="1" applyBorder="1" applyAlignment="1">
      <alignment vertical="center"/>
    </xf>
    <xf numFmtId="165" fontId="11" fillId="0" borderId="2" xfId="0" applyNumberFormat="1" applyFont="1" applyBorder="1" applyAlignment="1">
      <alignment horizontal="right" vertical="center"/>
    </xf>
    <xf numFmtId="172" fontId="11" fillId="0" borderId="0" xfId="0" applyNumberFormat="1" applyFont="1" applyAlignment="1">
      <alignment vertical="center"/>
    </xf>
    <xf numFmtId="165" fontId="11" fillId="0" borderId="3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0" fillId="0" borderId="0" xfId="25" applyNumberFormat="1" applyFont="1" applyAlignment="1">
      <alignment horizontal="left" vertical="center"/>
    </xf>
    <xf numFmtId="164" fontId="11" fillId="0" borderId="0" xfId="25" applyNumberFormat="1" applyFont="1" applyAlignment="1">
      <alignment horizontal="center" vertical="center"/>
    </xf>
    <xf numFmtId="164" fontId="11" fillId="0" borderId="0" xfId="25" applyNumberFormat="1" applyFont="1" applyAlignment="1">
      <alignment horizontal="left" vertical="center"/>
    </xf>
    <xf numFmtId="165" fontId="11" fillId="0" borderId="0" xfId="25" applyNumberFormat="1" applyFont="1" applyAlignment="1">
      <alignment horizontal="right" vertical="center"/>
    </xf>
    <xf numFmtId="166" fontId="11" fillId="0" borderId="0" xfId="25" applyNumberFormat="1" applyFont="1" applyAlignment="1">
      <alignment horizontal="left" vertical="center"/>
    </xf>
    <xf numFmtId="166" fontId="11" fillId="0" borderId="0" xfId="25" applyNumberFormat="1" applyFont="1" applyAlignment="1">
      <alignment horizontal="center" vertical="center"/>
    </xf>
    <xf numFmtId="165" fontId="10" fillId="0" borderId="0" xfId="25" applyNumberFormat="1" applyFont="1" applyAlignment="1">
      <alignment horizontal="right" vertical="center"/>
    </xf>
    <xf numFmtId="0" fontId="11" fillId="0" borderId="0" xfId="25" applyFont="1"/>
    <xf numFmtId="164" fontId="10" fillId="0" borderId="1" xfId="25" applyNumberFormat="1" applyFont="1" applyBorder="1" applyAlignment="1">
      <alignment horizontal="left" vertical="center"/>
    </xf>
    <xf numFmtId="164" fontId="11" fillId="0" borderId="1" xfId="25" applyNumberFormat="1" applyFont="1" applyBorder="1" applyAlignment="1">
      <alignment horizontal="center" vertical="center"/>
    </xf>
    <xf numFmtId="164" fontId="11" fillId="0" borderId="1" xfId="25" applyNumberFormat="1" applyFont="1" applyBorder="1" applyAlignment="1">
      <alignment horizontal="left" vertical="center"/>
    </xf>
    <xf numFmtId="165" fontId="11" fillId="0" borderId="1" xfId="25" applyNumberFormat="1" applyFont="1" applyBorder="1" applyAlignment="1">
      <alignment horizontal="right" vertical="center"/>
    </xf>
    <xf numFmtId="166" fontId="11" fillId="0" borderId="1" xfId="25" applyNumberFormat="1" applyFont="1" applyBorder="1" applyAlignment="1">
      <alignment horizontal="left" vertical="center"/>
    </xf>
    <xf numFmtId="166" fontId="11" fillId="0" borderId="1" xfId="25" applyNumberFormat="1" applyFont="1" applyBorder="1" applyAlignment="1">
      <alignment horizontal="center" vertical="center"/>
    </xf>
    <xf numFmtId="164" fontId="11" fillId="0" borderId="0" xfId="25" applyNumberFormat="1" applyFont="1" applyAlignment="1">
      <alignment vertical="center"/>
    </xf>
    <xf numFmtId="164" fontId="10" fillId="0" borderId="0" xfId="25" applyNumberFormat="1" applyFont="1" applyAlignment="1">
      <alignment horizontal="center" vertical="center"/>
    </xf>
    <xf numFmtId="165" fontId="10" fillId="0" borderId="1" xfId="25" applyNumberFormat="1" applyFont="1" applyBorder="1" applyAlignment="1">
      <alignment horizontal="right" vertical="center"/>
    </xf>
    <xf numFmtId="166" fontId="10" fillId="0" borderId="0" xfId="25" applyNumberFormat="1" applyFont="1" applyAlignment="1">
      <alignment horizontal="right" vertical="center"/>
    </xf>
    <xf numFmtId="165" fontId="10" fillId="0" borderId="1" xfId="25" applyNumberFormat="1" applyFont="1" applyBorder="1" applyAlignment="1">
      <alignment horizontal="center" vertical="center"/>
    </xf>
    <xf numFmtId="165" fontId="10" fillId="0" borderId="0" xfId="25" applyNumberFormat="1" applyFont="1" applyAlignment="1">
      <alignment horizontal="center" vertical="center"/>
    </xf>
    <xf numFmtId="166" fontId="11" fillId="0" borderId="0" xfId="25" applyNumberFormat="1" applyFont="1" applyAlignment="1">
      <alignment horizontal="right" vertical="center"/>
    </xf>
    <xf numFmtId="165" fontId="11" fillId="0" borderId="0" xfId="14" applyNumberFormat="1" applyFont="1" applyAlignment="1">
      <alignment horizontal="right" vertical="center"/>
    </xf>
    <xf numFmtId="164" fontId="11" fillId="0" borderId="0" xfId="25" quotePrefix="1" applyNumberFormat="1" applyFont="1" applyAlignment="1">
      <alignment horizontal="left" vertical="center"/>
    </xf>
    <xf numFmtId="164" fontId="11" fillId="0" borderId="0" xfId="25" quotePrefix="1" applyNumberFormat="1" applyFont="1" applyAlignment="1">
      <alignment horizontal="center" vertical="center"/>
    </xf>
    <xf numFmtId="165" fontId="11" fillId="0" borderId="3" xfId="14" applyNumberFormat="1" applyFont="1" applyBorder="1" applyAlignment="1">
      <alignment horizontal="right" vertical="center"/>
    </xf>
    <xf numFmtId="168" fontId="11" fillId="0" borderId="0" xfId="25" applyNumberFormat="1" applyFont="1" applyAlignment="1">
      <alignment horizontal="center" vertical="center"/>
    </xf>
    <xf numFmtId="165" fontId="11" fillId="0" borderId="2" xfId="25" applyNumberFormat="1" applyFont="1" applyBorder="1" applyAlignment="1">
      <alignment horizontal="right" vertical="center"/>
    </xf>
    <xf numFmtId="166" fontId="11" fillId="0" borderId="0" xfId="0" applyNumberFormat="1" applyFont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4" fontId="11" fillId="0" borderId="0" xfId="15" quotePrefix="1" applyNumberFormat="1" applyFont="1" applyAlignment="1">
      <alignment horizontal="left" vertical="center"/>
    </xf>
    <xf numFmtId="165" fontId="11" fillId="0" borderId="0" xfId="2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 vertical="center"/>
    </xf>
    <xf numFmtId="164" fontId="10" fillId="0" borderId="0" xfId="19" quotePrefix="1" applyNumberFormat="1" applyFont="1" applyAlignment="1">
      <alignment horizontal="left" vertical="center"/>
    </xf>
    <xf numFmtId="0" fontId="15" fillId="0" borderId="0" xfId="16" applyFont="1" applyAlignment="1">
      <alignment vertical="center"/>
    </xf>
    <xf numFmtId="0" fontId="16" fillId="0" borderId="0" xfId="16" applyFont="1" applyAlignment="1">
      <alignment horizontal="right" vertical="center"/>
    </xf>
    <xf numFmtId="0" fontId="16" fillId="0" borderId="0" xfId="16" applyFont="1" applyAlignment="1">
      <alignment horizontal="center" vertical="center"/>
    </xf>
    <xf numFmtId="165" fontId="16" fillId="0" borderId="1" xfId="16" applyNumberFormat="1" applyFont="1" applyBorder="1" applyAlignment="1">
      <alignment horizontal="right" vertical="center"/>
    </xf>
    <xf numFmtId="0" fontId="16" fillId="0" borderId="1" xfId="16" applyFont="1" applyBorder="1" applyAlignment="1">
      <alignment horizontal="right" vertical="center"/>
    </xf>
    <xf numFmtId="0" fontId="15" fillId="0" borderId="0" xfId="16" applyFont="1"/>
    <xf numFmtId="165" fontId="16" fillId="0" borderId="6" xfId="16" applyNumberFormat="1" applyFont="1" applyBorder="1" applyAlignment="1">
      <alignment vertical="center"/>
    </xf>
    <xf numFmtId="165" fontId="16" fillId="0" borderId="0" xfId="16" applyNumberFormat="1" applyFont="1" applyAlignment="1">
      <alignment horizontal="right" vertical="center"/>
    </xf>
    <xf numFmtId="167" fontId="16" fillId="0" borderId="0" xfId="16" applyNumberFormat="1" applyFont="1" applyAlignment="1">
      <alignment horizontal="right" vertical="center"/>
    </xf>
    <xf numFmtId="0" fontId="16" fillId="0" borderId="6" xfId="16" applyFont="1" applyBorder="1" applyAlignment="1">
      <alignment horizontal="right" vertical="center"/>
    </xf>
    <xf numFmtId="0" fontId="16" fillId="0" borderId="0" xfId="16" applyFont="1" applyAlignment="1">
      <alignment vertical="center"/>
    </xf>
    <xf numFmtId="165" fontId="16" fillId="0" borderId="0" xfId="16" applyNumberFormat="1" applyFont="1" applyAlignment="1">
      <alignment horizontal="center" vertical="center"/>
    </xf>
    <xf numFmtId="165" fontId="16" fillId="0" borderId="1" xfId="16" applyNumberFormat="1" applyFont="1" applyBorder="1" applyAlignment="1">
      <alignment horizontal="right" vertical="center" wrapText="1"/>
    </xf>
    <xf numFmtId="167" fontId="16" fillId="0" borderId="0" xfId="16" applyNumberFormat="1" applyFont="1" applyAlignment="1">
      <alignment horizontal="right" vertical="center" wrapText="1"/>
    </xf>
    <xf numFmtId="165" fontId="16" fillId="0" borderId="0" xfId="16" applyNumberFormat="1" applyFont="1" applyAlignment="1">
      <alignment horizontal="right" vertical="center" wrapText="1"/>
    </xf>
    <xf numFmtId="164" fontId="16" fillId="0" borderId="0" xfId="16" applyNumberFormat="1" applyFont="1" applyAlignment="1">
      <alignment horizontal="left" vertical="center"/>
    </xf>
    <xf numFmtId="165" fontId="15" fillId="0" borderId="0" xfId="16" applyNumberFormat="1" applyFont="1" applyAlignment="1">
      <alignment horizontal="right" vertical="center"/>
    </xf>
    <xf numFmtId="165" fontId="15" fillId="0" borderId="0" xfId="0" applyNumberFormat="1" applyFont="1" applyAlignment="1">
      <alignment horizontal="right" vertical="center"/>
    </xf>
    <xf numFmtId="165" fontId="15" fillId="0" borderId="0" xfId="16" applyNumberFormat="1" applyFont="1" applyAlignment="1">
      <alignment vertical="center"/>
    </xf>
    <xf numFmtId="164" fontId="15" fillId="0" borderId="0" xfId="16" applyNumberFormat="1" applyFont="1" applyAlignment="1">
      <alignment horizontal="left" vertical="center"/>
    </xf>
    <xf numFmtId="171" fontId="15" fillId="0" borderId="0" xfId="16" applyNumberFormat="1" applyFont="1" applyAlignment="1">
      <alignment horizontal="center" vertical="center"/>
    </xf>
    <xf numFmtId="165" fontId="15" fillId="0" borderId="3" xfId="0" applyNumberFormat="1" applyFont="1" applyBorder="1" applyAlignment="1">
      <alignment horizontal="right" vertical="center"/>
    </xf>
    <xf numFmtId="165" fontId="15" fillId="0" borderId="3" xfId="16" applyNumberFormat="1" applyFont="1" applyBorder="1" applyAlignment="1">
      <alignment vertical="center"/>
    </xf>
    <xf numFmtId="164" fontId="15" fillId="0" borderId="0" xfId="16" applyNumberFormat="1" applyFont="1" applyAlignment="1">
      <alignment vertical="center"/>
    </xf>
    <xf numFmtId="166" fontId="15" fillId="0" borderId="0" xfId="16" applyNumberFormat="1" applyFont="1" applyAlignment="1">
      <alignment horizontal="right" vertical="center"/>
    </xf>
    <xf numFmtId="164" fontId="16" fillId="0" borderId="0" xfId="0" applyNumberFormat="1" applyFont="1" applyAlignment="1">
      <alignment horizontal="left" vertical="center"/>
    </xf>
    <xf numFmtId="165" fontId="15" fillId="0" borderId="2" xfId="16" applyNumberFormat="1" applyFont="1" applyBorder="1" applyAlignment="1">
      <alignment horizontal="right" vertical="center"/>
    </xf>
    <xf numFmtId="0" fontId="15" fillId="0" borderId="0" xfId="16" applyFont="1" applyAlignment="1">
      <alignment horizontal="right" vertical="center"/>
    </xf>
    <xf numFmtId="0" fontId="15" fillId="0" borderId="0" xfId="0" applyFont="1" applyAlignment="1">
      <alignment vertical="center"/>
    </xf>
    <xf numFmtId="165" fontId="15" fillId="0" borderId="0" xfId="16" applyNumberFormat="1" applyFont="1" applyAlignment="1">
      <alignment horizontal="center" vertical="center"/>
    </xf>
    <xf numFmtId="169" fontId="9" fillId="0" borderId="4" xfId="13" quotePrefix="1" applyNumberFormat="1" applyFont="1" applyBorder="1" applyAlignment="1">
      <alignment horizontal="right" vertical="center"/>
    </xf>
    <xf numFmtId="165" fontId="16" fillId="0" borderId="5" xfId="16" applyNumberFormat="1" applyFont="1" applyBorder="1" applyAlignment="1">
      <alignment horizontal="center" vertical="center"/>
    </xf>
    <xf numFmtId="165" fontId="16" fillId="0" borderId="1" xfId="16" applyNumberFormat="1" applyFont="1" applyBorder="1" applyAlignment="1">
      <alignment horizontal="center" vertical="center"/>
    </xf>
    <xf numFmtId="164" fontId="11" fillId="0" borderId="1" xfId="16" applyNumberFormat="1" applyFont="1" applyBorder="1" applyAlignment="1">
      <alignment horizontal="left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25" applyNumberFormat="1" applyFont="1" applyBorder="1" applyAlignment="1">
      <alignment horizontal="left" vertical="center" shrinkToFit="1"/>
    </xf>
    <xf numFmtId="165" fontId="10" fillId="0" borderId="0" xfId="25" applyNumberFormat="1" applyFont="1" applyAlignment="1">
      <alignment horizontal="right" vertical="center"/>
    </xf>
    <xf numFmtId="165" fontId="10" fillId="0" borderId="1" xfId="25" applyNumberFormat="1" applyFont="1" applyBorder="1" applyAlignment="1">
      <alignment horizontal="right" vertical="center"/>
    </xf>
  </cellXfs>
  <cellStyles count="26">
    <cellStyle name="Normal" xfId="0" builtinId="0"/>
    <cellStyle name="Normal 2" xfId="16" xr:uid="{6484ED4F-4A54-494A-AD69-07F81A42065B}"/>
    <cellStyle name="Normal 2 2" xfId="4" xr:uid="{ECCDB85F-DCDC-4421-AB37-8E63739CD760}"/>
    <cellStyle name="Normal 272" xfId="5" xr:uid="{8AC90DB4-C37F-41B9-8448-626725ACC6B3}"/>
    <cellStyle name="Normal 272 2" xfId="8" xr:uid="{6F46D194-5B2A-4D81-85A7-505B1B027D29}"/>
    <cellStyle name="Normal 272 2 2" xfId="21" xr:uid="{77A129DB-56F1-4DB2-B523-18B4AE880399}"/>
    <cellStyle name="Normal 285" xfId="14" xr:uid="{787950F3-D26E-4225-A2AE-3BEFE324E9EF}"/>
    <cellStyle name="Normal 290" xfId="9" xr:uid="{89F6ED85-1F1E-46E2-B32C-CB09A3235E54}"/>
    <cellStyle name="Normal 290 2" xfId="17" xr:uid="{ED6B4BD9-9BAF-41E4-B166-123B9476833D}"/>
    <cellStyle name="Normal 291" xfId="12" xr:uid="{CA4A1929-4F67-4D9A-BC6B-D833A50E624E}"/>
    <cellStyle name="Normal 292" xfId="10" xr:uid="{BB7155D7-E6E3-4157-AB01-AB92D75F4634}"/>
    <cellStyle name="Normal 292 2" xfId="18" xr:uid="{188C0A38-2D3E-4ABE-B355-C14E1952C0A0}"/>
    <cellStyle name="Normal 293" xfId="11" xr:uid="{AAC42603-9219-4F88-87AE-600CBE3A96E1}"/>
    <cellStyle name="Normal 3" xfId="22" xr:uid="{3BA897C7-FDCD-4981-AB6E-2162FD950603}"/>
    <cellStyle name="Normal 3 2" xfId="3" xr:uid="{A91E56CE-CFB4-421A-A0C3-9F5387523E8A}"/>
    <cellStyle name="Normal 3 2 10 4" xfId="13" xr:uid="{6B388CCA-AF13-4EF7-8EC6-AEA50BA5085D}"/>
    <cellStyle name="Normal 3 94" xfId="1" xr:uid="{67C6DFED-DCA1-45C8-B5DA-7A7DAD36CEBE}"/>
    <cellStyle name="Normal 3 94 2" xfId="6" xr:uid="{86B620F2-ED8F-4A5A-B3C9-0F0CFBBF924C}"/>
    <cellStyle name="Normal 3 94 2 2" xfId="19" xr:uid="{3C0D65C6-73A2-4969-AE4D-D6A0C81A51B7}"/>
    <cellStyle name="Normal 3 94 2 3" xfId="23" xr:uid="{A2DF37D9-2CF6-4F07-94D5-4FD8BCC7E57C}"/>
    <cellStyle name="Normal 317" xfId="15" xr:uid="{94938C64-8A14-4A47-921E-3B42CAB1FB8C}"/>
    <cellStyle name="Normal 4" xfId="25" xr:uid="{6EF65010-1440-425B-9567-715EBCBC35E7}"/>
    <cellStyle name="Normal_EGCO_June10 TE" xfId="2" xr:uid="{E03049EA-4D90-41A7-95FD-D703F8591115}"/>
    <cellStyle name="Percent 2" xfId="7" xr:uid="{6D5F1B1F-64EE-425E-8278-89A6967AC2C0}"/>
    <cellStyle name="Percent 2 2" xfId="20" xr:uid="{CD68C0B7-B6E9-48A4-B725-0267EFA64868}"/>
    <cellStyle name="Percent 2 3" xfId="24" xr:uid="{0AB08449-4FB7-4E41-B516-29EFCB260B06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52D7F-BD0C-4892-97F2-385944C08C34}">
  <sheetPr>
    <tabColor rgb="FFE2EFD9"/>
  </sheetPr>
  <dimension ref="A1:L135"/>
  <sheetViews>
    <sheetView topLeftCell="A99" zoomScaleNormal="100" zoomScaleSheetLayoutView="80" zoomScalePageLayoutView="85" workbookViewId="0">
      <selection activeCell="F108" sqref="F108"/>
    </sheetView>
  </sheetViews>
  <sheetFormatPr defaultColWidth="14.453125" defaultRowHeight="21.75" customHeight="1" x14ac:dyDescent="0.6"/>
  <cols>
    <col min="1" max="2" width="1.54296875" style="7" customWidth="1"/>
    <col min="3" max="3" width="31.453125" style="7" customWidth="1"/>
    <col min="4" max="4" width="8.453125" style="7" customWidth="1"/>
    <col min="5" max="5" width="0.54296875" style="7" customWidth="1"/>
    <col min="6" max="6" width="14.54296875" style="7" customWidth="1"/>
    <col min="7" max="7" width="0.54296875" style="7" customWidth="1"/>
    <col min="8" max="8" width="12.54296875" style="7" customWidth="1"/>
    <col min="9" max="9" width="0.54296875" style="7" customWidth="1"/>
    <col min="10" max="10" width="14.54296875" style="7" customWidth="1"/>
    <col min="11" max="11" width="0.54296875" style="7" customWidth="1"/>
    <col min="12" max="12" width="12.54296875" style="7" customWidth="1"/>
    <col min="13" max="16384" width="14.453125" style="7"/>
  </cols>
  <sheetData>
    <row r="1" spans="1:12" ht="21.75" customHeight="1" x14ac:dyDescent="0.6">
      <c r="A1" s="1" t="s">
        <v>0</v>
      </c>
      <c r="B1" s="1"/>
      <c r="C1" s="1"/>
      <c r="D1" s="2"/>
      <c r="E1" s="3"/>
      <c r="F1" s="4"/>
      <c r="G1" s="5"/>
      <c r="H1" s="6"/>
      <c r="I1" s="5"/>
      <c r="J1" s="4"/>
      <c r="K1" s="5"/>
      <c r="L1" s="6"/>
    </row>
    <row r="2" spans="1:12" ht="21.75" customHeight="1" x14ac:dyDescent="0.6">
      <c r="A2" s="1" t="s">
        <v>1</v>
      </c>
      <c r="B2" s="1"/>
      <c r="C2" s="1"/>
      <c r="D2" s="2"/>
      <c r="E2" s="3"/>
      <c r="F2" s="4"/>
      <c r="G2" s="5"/>
      <c r="H2" s="4"/>
      <c r="I2" s="5"/>
      <c r="J2" s="4"/>
      <c r="K2" s="5"/>
      <c r="L2" s="4"/>
    </row>
    <row r="3" spans="1:12" ht="21.75" customHeight="1" x14ac:dyDescent="0.6">
      <c r="A3" s="8" t="s">
        <v>134</v>
      </c>
      <c r="B3" s="9"/>
      <c r="C3" s="9"/>
      <c r="D3" s="10"/>
      <c r="E3" s="11"/>
      <c r="F3" s="12"/>
      <c r="G3" s="13"/>
      <c r="H3" s="12"/>
      <c r="I3" s="13"/>
      <c r="J3" s="12"/>
      <c r="K3" s="13"/>
      <c r="L3" s="12"/>
    </row>
    <row r="4" spans="1:12" ht="21.75" customHeight="1" x14ac:dyDescent="0.6">
      <c r="A4" s="3"/>
      <c r="B4" s="3"/>
      <c r="C4" s="3"/>
      <c r="D4" s="2"/>
      <c r="E4" s="3"/>
      <c r="F4" s="4"/>
      <c r="G4" s="5"/>
      <c r="H4" s="4"/>
      <c r="I4" s="5"/>
      <c r="J4" s="4"/>
      <c r="K4" s="5"/>
      <c r="L4" s="4"/>
    </row>
    <row r="5" spans="1:12" ht="21.75" customHeight="1" x14ac:dyDescent="0.6">
      <c r="A5" s="14"/>
      <c r="B5" s="3"/>
      <c r="C5" s="3"/>
      <c r="D5" s="15"/>
      <c r="E5" s="1"/>
      <c r="F5" s="12"/>
      <c r="G5" s="16"/>
      <c r="H5" s="17" t="s">
        <v>2</v>
      </c>
      <c r="I5" s="6"/>
      <c r="J5" s="12"/>
      <c r="K5" s="16"/>
      <c r="L5" s="17" t="s">
        <v>3</v>
      </c>
    </row>
    <row r="6" spans="1:12" ht="21.75" customHeight="1" x14ac:dyDescent="0.6">
      <c r="A6" s="14"/>
      <c r="B6" s="3"/>
      <c r="C6" s="3"/>
      <c r="D6" s="15"/>
      <c r="E6" s="1"/>
      <c r="F6" s="18" t="s">
        <v>4</v>
      </c>
      <c r="G6" s="6"/>
      <c r="H6" s="18" t="s">
        <v>5</v>
      </c>
      <c r="I6" s="6"/>
      <c r="J6" s="18" t="s">
        <v>4</v>
      </c>
      <c r="K6" s="6"/>
      <c r="L6" s="18" t="s">
        <v>5</v>
      </c>
    </row>
    <row r="7" spans="1:12" ht="21.75" customHeight="1" x14ac:dyDescent="0.6">
      <c r="A7" s="3"/>
      <c r="B7" s="3"/>
      <c r="C7" s="3"/>
      <c r="D7" s="2"/>
      <c r="E7" s="1"/>
      <c r="F7" s="19" t="s">
        <v>135</v>
      </c>
      <c r="G7" s="6"/>
      <c r="H7" s="18" t="s">
        <v>6</v>
      </c>
      <c r="I7" s="6"/>
      <c r="J7" s="19" t="s">
        <v>135</v>
      </c>
      <c r="K7" s="6"/>
      <c r="L7" s="18" t="s">
        <v>6</v>
      </c>
    </row>
    <row r="8" spans="1:12" ht="21.75" customHeight="1" x14ac:dyDescent="0.6">
      <c r="A8" s="3"/>
      <c r="B8" s="3"/>
      <c r="C8" s="3"/>
      <c r="D8" s="2"/>
      <c r="E8" s="1"/>
      <c r="F8" s="18" t="s">
        <v>136</v>
      </c>
      <c r="G8" s="6"/>
      <c r="H8" s="18" t="s">
        <v>7</v>
      </c>
      <c r="I8" s="6"/>
      <c r="J8" s="18" t="s">
        <v>136</v>
      </c>
      <c r="K8" s="6"/>
      <c r="L8" s="18" t="s">
        <v>7</v>
      </c>
    </row>
    <row r="9" spans="1:12" ht="21.75" customHeight="1" x14ac:dyDescent="0.6">
      <c r="A9" s="3"/>
      <c r="B9" s="3"/>
      <c r="C9" s="3"/>
      <c r="D9" s="20" t="s">
        <v>8</v>
      </c>
      <c r="E9" s="1"/>
      <c r="F9" s="17" t="s">
        <v>9</v>
      </c>
      <c r="G9" s="6"/>
      <c r="H9" s="17" t="s">
        <v>9</v>
      </c>
      <c r="I9" s="6"/>
      <c r="J9" s="17" t="s">
        <v>9</v>
      </c>
      <c r="K9" s="6"/>
      <c r="L9" s="17" t="s">
        <v>9</v>
      </c>
    </row>
    <row r="10" spans="1:12" ht="21.75" customHeight="1" x14ac:dyDescent="0.6">
      <c r="A10" s="1" t="s">
        <v>10</v>
      </c>
      <c r="B10" s="3"/>
      <c r="C10" s="3"/>
      <c r="D10" s="2"/>
      <c r="E10" s="3"/>
      <c r="F10" s="4"/>
      <c r="G10" s="5"/>
      <c r="H10" s="4"/>
      <c r="I10" s="5"/>
      <c r="J10" s="4"/>
      <c r="K10" s="5"/>
      <c r="L10" s="4"/>
    </row>
    <row r="11" spans="1:12" ht="6" customHeight="1" x14ac:dyDescent="0.6">
      <c r="A11" s="1"/>
      <c r="B11" s="3"/>
      <c r="C11" s="3"/>
      <c r="D11" s="2"/>
      <c r="E11" s="3"/>
      <c r="F11" s="4"/>
      <c r="G11" s="5"/>
      <c r="H11" s="4"/>
      <c r="I11" s="5"/>
      <c r="J11" s="4"/>
      <c r="K11" s="5"/>
      <c r="L11" s="4"/>
    </row>
    <row r="12" spans="1:12" ht="21.75" customHeight="1" x14ac:dyDescent="0.6">
      <c r="A12" s="1" t="s">
        <v>11</v>
      </c>
      <c r="B12" s="3"/>
      <c r="C12" s="3"/>
      <c r="D12" s="2"/>
      <c r="E12" s="3"/>
      <c r="F12" s="4"/>
      <c r="G12" s="4"/>
      <c r="H12" s="4"/>
      <c r="I12" s="4"/>
      <c r="J12" s="4"/>
      <c r="K12" s="4"/>
      <c r="L12" s="4"/>
    </row>
    <row r="13" spans="1:12" ht="6" customHeight="1" x14ac:dyDescent="0.6">
      <c r="A13" s="1"/>
      <c r="B13" s="3"/>
      <c r="C13" s="3"/>
      <c r="D13" s="2"/>
      <c r="E13" s="3"/>
      <c r="F13" s="4"/>
      <c r="G13" s="4"/>
      <c r="H13" s="4"/>
      <c r="I13" s="4"/>
      <c r="J13" s="4"/>
      <c r="K13" s="4"/>
      <c r="L13" s="4"/>
    </row>
    <row r="14" spans="1:12" ht="21.75" customHeight="1" x14ac:dyDescent="0.6">
      <c r="A14" s="3" t="s">
        <v>12</v>
      </c>
      <c r="B14" s="3"/>
      <c r="C14" s="3"/>
      <c r="D14" s="2">
        <v>7</v>
      </c>
      <c r="E14" s="3"/>
      <c r="F14" s="21">
        <v>226245</v>
      </c>
      <c r="G14" s="4"/>
      <c r="H14" s="61">
        <v>237686</v>
      </c>
      <c r="I14" s="61"/>
      <c r="J14" s="61">
        <v>180867</v>
      </c>
      <c r="K14" s="61"/>
      <c r="L14" s="61">
        <v>190498</v>
      </c>
    </row>
    <row r="15" spans="1:12" ht="21.75" customHeight="1" x14ac:dyDescent="0.6">
      <c r="A15" s="3" t="s">
        <v>110</v>
      </c>
      <c r="B15" s="3"/>
      <c r="C15" s="3"/>
      <c r="D15" s="2">
        <v>8</v>
      </c>
      <c r="E15" s="3"/>
      <c r="F15" s="21">
        <v>50388</v>
      </c>
      <c r="G15" s="4"/>
      <c r="H15" s="61">
        <v>47979</v>
      </c>
      <c r="I15" s="61"/>
      <c r="J15" s="61">
        <v>45747</v>
      </c>
      <c r="K15" s="61"/>
      <c r="L15" s="61">
        <v>33412</v>
      </c>
    </row>
    <row r="16" spans="1:12" ht="21.75" customHeight="1" x14ac:dyDescent="0.6">
      <c r="A16" s="3" t="s">
        <v>114</v>
      </c>
      <c r="B16" s="3"/>
      <c r="C16" s="3"/>
      <c r="D16" s="2">
        <v>9</v>
      </c>
      <c r="E16" s="3"/>
      <c r="F16" s="21">
        <v>14227</v>
      </c>
      <c r="G16" s="4"/>
      <c r="H16" s="61">
        <v>10628</v>
      </c>
      <c r="I16" s="61"/>
      <c r="J16" s="61">
        <v>10986</v>
      </c>
      <c r="K16" s="61"/>
      <c r="L16" s="61">
        <v>7855</v>
      </c>
    </row>
    <row r="17" spans="1:12" ht="21.75" customHeight="1" x14ac:dyDescent="0.6">
      <c r="A17" s="3" t="s">
        <v>13</v>
      </c>
      <c r="B17" s="3"/>
      <c r="C17" s="3"/>
      <c r="D17" s="2"/>
      <c r="E17" s="14"/>
      <c r="F17" s="21"/>
      <c r="G17" s="4"/>
      <c r="H17" s="61"/>
      <c r="I17" s="61"/>
      <c r="J17" s="61"/>
      <c r="K17" s="61"/>
      <c r="L17" s="61"/>
    </row>
    <row r="18" spans="1:12" ht="21.75" customHeight="1" x14ac:dyDescent="0.6">
      <c r="A18" s="3"/>
      <c r="B18" s="3" t="s">
        <v>14</v>
      </c>
      <c r="C18" s="3"/>
      <c r="D18" s="2">
        <v>10</v>
      </c>
      <c r="E18" s="14"/>
      <c r="F18" s="21">
        <v>6241</v>
      </c>
      <c r="G18" s="4"/>
      <c r="H18" s="61">
        <v>7117</v>
      </c>
      <c r="I18" s="61"/>
      <c r="J18" s="61">
        <v>4613</v>
      </c>
      <c r="K18" s="61"/>
      <c r="L18" s="61">
        <v>4600</v>
      </c>
    </row>
    <row r="19" spans="1:12" ht="21.75" customHeight="1" x14ac:dyDescent="0.6">
      <c r="A19" s="3" t="s">
        <v>15</v>
      </c>
      <c r="B19" s="3"/>
      <c r="C19" s="3"/>
      <c r="D19" s="2">
        <v>11</v>
      </c>
      <c r="E19" s="3"/>
      <c r="F19" s="21">
        <v>7057</v>
      </c>
      <c r="G19" s="4"/>
      <c r="H19" s="61">
        <v>9742</v>
      </c>
      <c r="I19" s="61"/>
      <c r="J19" s="61">
        <v>2843</v>
      </c>
      <c r="K19" s="61"/>
      <c r="L19" s="61">
        <v>9501</v>
      </c>
    </row>
    <row r="20" spans="1:12" ht="21.75" customHeight="1" x14ac:dyDescent="0.6">
      <c r="A20" s="3" t="s">
        <v>16</v>
      </c>
      <c r="B20" s="3"/>
      <c r="C20" s="3"/>
      <c r="D20" s="2"/>
      <c r="E20" s="3"/>
      <c r="F20" s="21">
        <v>68716</v>
      </c>
      <c r="G20" s="4"/>
      <c r="H20" s="61">
        <v>61072</v>
      </c>
      <c r="I20" s="61"/>
      <c r="J20" s="61">
        <v>50903</v>
      </c>
      <c r="K20" s="61"/>
      <c r="L20" s="61">
        <v>42485</v>
      </c>
    </row>
    <row r="21" spans="1:12" ht="21.75" customHeight="1" x14ac:dyDescent="0.6">
      <c r="A21" s="3" t="s">
        <v>17</v>
      </c>
      <c r="B21" s="3"/>
      <c r="C21" s="3"/>
      <c r="D21" s="2">
        <v>6</v>
      </c>
      <c r="E21" s="3"/>
      <c r="F21" s="21">
        <v>20514</v>
      </c>
      <c r="G21" s="4"/>
      <c r="H21" s="61">
        <v>10458</v>
      </c>
      <c r="I21" s="61"/>
      <c r="J21" s="61">
        <v>10508</v>
      </c>
      <c r="K21" s="61"/>
      <c r="L21" s="61">
        <v>10458</v>
      </c>
    </row>
    <row r="22" spans="1:12" ht="21.75" customHeight="1" x14ac:dyDescent="0.6">
      <c r="A22" s="3" t="s">
        <v>122</v>
      </c>
      <c r="B22" s="3"/>
      <c r="C22" s="3"/>
      <c r="D22" s="2"/>
      <c r="E22" s="3"/>
      <c r="F22" s="23">
        <v>6133</v>
      </c>
      <c r="G22" s="4"/>
      <c r="H22" s="83">
        <v>5339</v>
      </c>
      <c r="I22" s="61"/>
      <c r="J22" s="64">
        <v>5772</v>
      </c>
      <c r="K22" s="61"/>
      <c r="L22" s="83">
        <v>4678</v>
      </c>
    </row>
    <row r="23" spans="1:12" ht="6" customHeight="1" x14ac:dyDescent="0.6">
      <c r="A23" s="3"/>
      <c r="B23" s="3"/>
      <c r="C23" s="3"/>
      <c r="D23" s="2"/>
      <c r="E23" s="3"/>
      <c r="F23" s="22"/>
      <c r="G23" s="4"/>
      <c r="H23" s="4"/>
      <c r="I23" s="4"/>
      <c r="J23" s="4"/>
      <c r="K23" s="4"/>
      <c r="L23" s="4"/>
    </row>
    <row r="24" spans="1:12" ht="21.75" customHeight="1" x14ac:dyDescent="0.6">
      <c r="A24" s="1" t="s">
        <v>18</v>
      </c>
      <c r="B24" s="3"/>
      <c r="C24" s="3"/>
      <c r="D24" s="2"/>
      <c r="E24" s="3"/>
      <c r="F24" s="24">
        <f>SUM(F13:F22)</f>
        <v>399521</v>
      </c>
      <c r="G24" s="4"/>
      <c r="H24" s="12">
        <f>SUM(H14:H22)</f>
        <v>390021</v>
      </c>
      <c r="I24" s="4"/>
      <c r="J24" s="12">
        <f>SUM(J13:J22)</f>
        <v>312239</v>
      </c>
      <c r="K24" s="4"/>
      <c r="L24" s="12">
        <f>SUM(L14:L22)</f>
        <v>303487</v>
      </c>
    </row>
    <row r="25" spans="1:12" ht="21.75" customHeight="1" x14ac:dyDescent="0.6">
      <c r="B25" s="3"/>
      <c r="C25" s="3"/>
      <c r="D25" s="2"/>
      <c r="E25" s="3"/>
      <c r="F25" s="4"/>
      <c r="G25" s="4"/>
      <c r="H25" s="4"/>
      <c r="I25" s="4"/>
      <c r="J25" s="4"/>
      <c r="K25" s="4"/>
      <c r="L25" s="4"/>
    </row>
    <row r="26" spans="1:12" ht="21.75" customHeight="1" x14ac:dyDescent="0.6">
      <c r="A26" s="1" t="s">
        <v>19</v>
      </c>
      <c r="B26" s="3"/>
      <c r="C26" s="3"/>
      <c r="D26" s="2"/>
      <c r="E26" s="3"/>
      <c r="F26" s="4"/>
      <c r="G26" s="4"/>
      <c r="H26" s="4"/>
      <c r="I26" s="4"/>
      <c r="J26" s="4"/>
      <c r="K26" s="4"/>
      <c r="L26" s="4"/>
    </row>
    <row r="27" spans="1:12" ht="6" customHeight="1" x14ac:dyDescent="0.6">
      <c r="A27" s="3"/>
      <c r="B27" s="3"/>
      <c r="C27" s="3"/>
      <c r="D27" s="2"/>
      <c r="E27" s="3"/>
      <c r="F27" s="4"/>
      <c r="G27" s="4"/>
      <c r="H27" s="4"/>
      <c r="I27" s="4"/>
      <c r="J27" s="4"/>
      <c r="K27" s="4"/>
      <c r="L27" s="4"/>
    </row>
    <row r="28" spans="1:12" ht="21.75" customHeight="1" x14ac:dyDescent="0.6">
      <c r="A28" s="3" t="s">
        <v>21</v>
      </c>
      <c r="B28" s="3"/>
      <c r="C28" s="3"/>
      <c r="E28" s="3"/>
      <c r="F28" s="22">
        <v>1999</v>
      </c>
      <c r="G28" s="4"/>
      <c r="H28" s="61">
        <v>1999</v>
      </c>
      <c r="I28" s="61"/>
      <c r="J28" s="61">
        <v>1199</v>
      </c>
      <c r="K28" s="61"/>
      <c r="L28" s="61">
        <v>1199</v>
      </c>
    </row>
    <row r="29" spans="1:12" ht="21.75" customHeight="1" x14ac:dyDescent="0.6">
      <c r="A29" s="3" t="s">
        <v>20</v>
      </c>
      <c r="B29" s="3"/>
      <c r="C29" s="3"/>
      <c r="D29" s="2">
        <v>10</v>
      </c>
      <c r="E29" s="3"/>
      <c r="F29" s="22">
        <v>5046</v>
      </c>
      <c r="G29" s="4"/>
      <c r="H29" s="61">
        <v>5451</v>
      </c>
      <c r="I29" s="61"/>
      <c r="J29" s="61">
        <v>5044</v>
      </c>
      <c r="K29" s="61"/>
      <c r="L29" s="61">
        <v>5443</v>
      </c>
    </row>
    <row r="30" spans="1:12" ht="21.75" customHeight="1" x14ac:dyDescent="0.6">
      <c r="A30" s="3" t="s">
        <v>22</v>
      </c>
      <c r="B30" s="3"/>
      <c r="C30" s="3"/>
      <c r="D30" s="2">
        <v>12</v>
      </c>
      <c r="E30" s="3"/>
      <c r="F30" s="22">
        <v>0</v>
      </c>
      <c r="G30" s="4"/>
      <c r="H30" s="61">
        <v>0</v>
      </c>
      <c r="I30" s="61"/>
      <c r="J30" s="61">
        <v>46595</v>
      </c>
      <c r="K30" s="61"/>
      <c r="L30" s="61">
        <v>46595</v>
      </c>
    </row>
    <row r="31" spans="1:12" ht="21.75" customHeight="1" x14ac:dyDescent="0.6">
      <c r="A31" s="3" t="s">
        <v>24</v>
      </c>
      <c r="B31" s="3"/>
      <c r="C31" s="3"/>
      <c r="D31" s="2">
        <v>13</v>
      </c>
      <c r="E31" s="3"/>
      <c r="F31" s="22">
        <v>45258</v>
      </c>
      <c r="G31" s="4"/>
      <c r="H31" s="61">
        <v>45857</v>
      </c>
      <c r="I31" s="61"/>
      <c r="J31" s="61">
        <v>44246</v>
      </c>
      <c r="K31" s="61"/>
      <c r="L31" s="61">
        <v>44740</v>
      </c>
    </row>
    <row r="32" spans="1:12" ht="21.75" customHeight="1" x14ac:dyDescent="0.6">
      <c r="A32" s="3" t="s">
        <v>113</v>
      </c>
      <c r="B32" s="3"/>
      <c r="C32" s="3"/>
      <c r="D32" s="2">
        <v>14</v>
      </c>
      <c r="E32" s="3"/>
      <c r="F32" s="22">
        <v>21651</v>
      </c>
      <c r="G32" s="4"/>
      <c r="H32" s="61">
        <v>20675</v>
      </c>
      <c r="I32" s="61"/>
      <c r="J32" s="61">
        <v>19533</v>
      </c>
      <c r="K32" s="61"/>
      <c r="L32" s="61">
        <v>18427</v>
      </c>
    </row>
    <row r="33" spans="1:12" ht="21.75" customHeight="1" x14ac:dyDescent="0.6">
      <c r="A33" s="3" t="s">
        <v>25</v>
      </c>
      <c r="B33" s="3"/>
      <c r="C33" s="3"/>
      <c r="D33" s="2"/>
      <c r="E33" s="3"/>
      <c r="F33" s="25">
        <v>14506</v>
      </c>
      <c r="G33" s="4"/>
      <c r="H33" s="61">
        <v>14506</v>
      </c>
      <c r="I33" s="61"/>
      <c r="J33" s="61">
        <v>0</v>
      </c>
      <c r="K33" s="61"/>
      <c r="L33" s="61">
        <v>0</v>
      </c>
    </row>
    <row r="34" spans="1:12" ht="21.75" customHeight="1" x14ac:dyDescent="0.6">
      <c r="A34" s="3" t="s">
        <v>26</v>
      </c>
      <c r="B34" s="3"/>
      <c r="C34" s="3"/>
      <c r="D34" s="2">
        <v>13</v>
      </c>
      <c r="E34" s="3"/>
      <c r="F34" s="22">
        <v>10854</v>
      </c>
      <c r="G34" s="4"/>
      <c r="H34" s="61">
        <v>11173</v>
      </c>
      <c r="I34" s="61"/>
      <c r="J34" s="61">
        <v>3201</v>
      </c>
      <c r="K34" s="61"/>
      <c r="L34" s="61">
        <v>3403</v>
      </c>
    </row>
    <row r="35" spans="1:12" ht="21.75" customHeight="1" x14ac:dyDescent="0.6">
      <c r="A35" s="3" t="s">
        <v>167</v>
      </c>
      <c r="B35" s="3"/>
      <c r="C35" s="3"/>
      <c r="D35" s="2"/>
      <c r="E35" s="3"/>
      <c r="F35" s="22">
        <v>6102</v>
      </c>
      <c r="G35" s="4"/>
      <c r="H35" s="61">
        <v>5859</v>
      </c>
      <c r="I35" s="61"/>
      <c r="J35" s="61">
        <v>5707</v>
      </c>
      <c r="K35" s="61"/>
      <c r="L35" s="61">
        <v>5505</v>
      </c>
    </row>
    <row r="36" spans="1:12" ht="21.75" customHeight="1" x14ac:dyDescent="0.6">
      <c r="A36" s="3" t="s">
        <v>27</v>
      </c>
      <c r="B36" s="3"/>
      <c r="C36" s="3"/>
      <c r="D36" s="2"/>
      <c r="E36" s="3"/>
      <c r="F36" s="24">
        <v>12106</v>
      </c>
      <c r="G36" s="4"/>
      <c r="H36" s="83">
        <v>12986</v>
      </c>
      <c r="I36" s="61"/>
      <c r="J36" s="64">
        <v>10121</v>
      </c>
      <c r="K36" s="61"/>
      <c r="L36" s="83">
        <v>10121</v>
      </c>
    </row>
    <row r="37" spans="1:12" ht="6" customHeight="1" x14ac:dyDescent="0.6">
      <c r="A37" s="3"/>
      <c r="B37" s="3"/>
      <c r="C37" s="3"/>
      <c r="D37" s="2"/>
      <c r="E37" s="3"/>
      <c r="F37" s="4"/>
      <c r="G37" s="4"/>
      <c r="H37" s="4"/>
      <c r="I37" s="4"/>
      <c r="J37" s="4"/>
      <c r="K37" s="4"/>
      <c r="L37" s="4"/>
    </row>
    <row r="38" spans="1:12" ht="21.75" customHeight="1" x14ac:dyDescent="0.6">
      <c r="A38" s="1" t="s">
        <v>28</v>
      </c>
      <c r="B38" s="14"/>
      <c r="C38" s="3"/>
      <c r="D38" s="2"/>
      <c r="E38" s="3"/>
      <c r="F38" s="12">
        <f>SUM(F28:G37)</f>
        <v>117522</v>
      </c>
      <c r="G38" s="4"/>
      <c r="H38" s="12">
        <f>SUM(H28:H37)</f>
        <v>118506</v>
      </c>
      <c r="I38" s="4"/>
      <c r="J38" s="12">
        <f>SUM(J28:J37)</f>
        <v>135646</v>
      </c>
      <c r="K38" s="4"/>
      <c r="L38" s="12">
        <f>SUM(L28:L37)</f>
        <v>135433</v>
      </c>
    </row>
    <row r="39" spans="1:12" ht="6" customHeight="1" x14ac:dyDescent="0.6">
      <c r="A39" s="3"/>
      <c r="B39" s="3"/>
      <c r="C39" s="3"/>
      <c r="D39" s="2"/>
      <c r="E39" s="3"/>
      <c r="F39" s="4"/>
      <c r="G39" s="4"/>
      <c r="H39" s="4"/>
      <c r="I39" s="4"/>
      <c r="J39" s="4"/>
      <c r="K39" s="4"/>
      <c r="L39" s="4"/>
    </row>
    <row r="40" spans="1:12" ht="21.75" customHeight="1" thickBot="1" x14ac:dyDescent="0.65">
      <c r="A40" s="1" t="s">
        <v>29</v>
      </c>
      <c r="B40" s="3"/>
      <c r="C40" s="3"/>
      <c r="D40" s="2"/>
      <c r="E40" s="3"/>
      <c r="F40" s="26">
        <f>F24+F38</f>
        <v>517043</v>
      </c>
      <c r="G40" s="4"/>
      <c r="H40" s="26">
        <f>H24+H38</f>
        <v>508527</v>
      </c>
      <c r="I40" s="4"/>
      <c r="J40" s="26">
        <f>J24+J38</f>
        <v>447885</v>
      </c>
      <c r="K40" s="4"/>
      <c r="L40" s="26">
        <f>L24+L38</f>
        <v>438920</v>
      </c>
    </row>
    <row r="41" spans="1:12" ht="21.75" customHeight="1" thickTop="1" x14ac:dyDescent="0.6">
      <c r="A41" s="1"/>
      <c r="B41" s="3"/>
      <c r="C41" s="3"/>
      <c r="D41" s="2"/>
      <c r="E41" s="3"/>
      <c r="F41" s="4"/>
      <c r="G41" s="27"/>
      <c r="H41" s="4"/>
      <c r="I41" s="27"/>
      <c r="J41" s="4"/>
      <c r="K41" s="27"/>
      <c r="L41" s="4"/>
    </row>
    <row r="42" spans="1:12" ht="24" customHeight="1" x14ac:dyDescent="0.6">
      <c r="A42" s="1"/>
      <c r="B42" s="3"/>
      <c r="C42" s="3"/>
      <c r="D42" s="2"/>
      <c r="E42" s="3"/>
      <c r="F42" s="4"/>
      <c r="G42" s="27"/>
      <c r="H42" s="4"/>
      <c r="I42" s="27"/>
      <c r="J42" s="4"/>
      <c r="K42" s="27"/>
      <c r="L42" s="4"/>
    </row>
    <row r="43" spans="1:12" ht="21.75" customHeight="1" x14ac:dyDescent="0.6">
      <c r="A43" s="3" t="s">
        <v>30</v>
      </c>
      <c r="B43" s="3"/>
      <c r="C43" s="3"/>
      <c r="D43" s="2"/>
      <c r="E43" s="3"/>
      <c r="F43" s="4"/>
      <c r="G43" s="27"/>
      <c r="H43" s="4"/>
      <c r="I43" s="27"/>
      <c r="J43" s="4"/>
      <c r="K43" s="27"/>
      <c r="L43" s="4"/>
    </row>
    <row r="44" spans="1:12" ht="16.5" customHeight="1" x14ac:dyDescent="0.6">
      <c r="A44" s="3"/>
      <c r="B44" s="3"/>
      <c r="C44" s="3"/>
      <c r="D44" s="2"/>
      <c r="E44" s="3"/>
      <c r="F44" s="4"/>
      <c r="G44" s="27"/>
      <c r="H44" s="4"/>
      <c r="I44" s="27"/>
      <c r="J44" s="4"/>
      <c r="K44" s="27"/>
      <c r="L44" s="4"/>
    </row>
    <row r="45" spans="1:12" ht="22.15" customHeight="1" x14ac:dyDescent="0.6">
      <c r="A45" s="28" t="s">
        <v>31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1:12" ht="21.75" customHeight="1" x14ac:dyDescent="0.6">
      <c r="A46" s="1" t="s">
        <v>0</v>
      </c>
      <c r="B46" s="1"/>
      <c r="C46" s="1"/>
      <c r="D46" s="2"/>
      <c r="E46" s="3"/>
      <c r="F46" s="4"/>
      <c r="G46" s="27"/>
      <c r="H46" s="6"/>
      <c r="I46" s="27"/>
      <c r="J46" s="4"/>
      <c r="K46" s="27"/>
      <c r="L46" s="6"/>
    </row>
    <row r="47" spans="1:12" ht="21.75" customHeight="1" x14ac:dyDescent="0.6">
      <c r="A47" s="1" t="s">
        <v>1</v>
      </c>
      <c r="B47" s="1"/>
      <c r="C47" s="1"/>
      <c r="D47" s="2"/>
      <c r="E47" s="3"/>
      <c r="F47" s="4"/>
      <c r="G47" s="27"/>
      <c r="H47" s="4"/>
      <c r="I47" s="27"/>
      <c r="J47" s="4"/>
      <c r="K47" s="27"/>
      <c r="L47" s="4"/>
    </row>
    <row r="48" spans="1:12" ht="21.75" customHeight="1" x14ac:dyDescent="0.6">
      <c r="A48" s="9" t="str">
        <f>A3</f>
        <v>ณ วันที่ 31 มีนาคม พ.ศ. 2568</v>
      </c>
      <c r="B48" s="9"/>
      <c r="C48" s="9"/>
      <c r="D48" s="10"/>
      <c r="E48" s="11"/>
      <c r="F48" s="12"/>
      <c r="G48" s="30"/>
      <c r="H48" s="12"/>
      <c r="I48" s="30"/>
      <c r="J48" s="12"/>
      <c r="K48" s="30"/>
      <c r="L48" s="12"/>
    </row>
    <row r="49" spans="1:12" ht="21.75" customHeight="1" x14ac:dyDescent="0.6">
      <c r="A49" s="1"/>
      <c r="B49" s="1"/>
      <c r="C49" s="1"/>
      <c r="D49" s="2"/>
      <c r="E49" s="3"/>
      <c r="F49" s="4"/>
      <c r="G49" s="27"/>
      <c r="H49" s="4"/>
      <c r="I49" s="27"/>
      <c r="J49" s="4"/>
      <c r="K49" s="27"/>
      <c r="L49" s="4"/>
    </row>
    <row r="50" spans="1:12" ht="21.75" customHeight="1" x14ac:dyDescent="0.6">
      <c r="A50" s="14"/>
      <c r="B50" s="3"/>
      <c r="C50" s="3"/>
      <c r="D50" s="15"/>
      <c r="E50" s="1"/>
      <c r="F50" s="31"/>
      <c r="G50" s="32"/>
      <c r="H50" s="33" t="s">
        <v>2</v>
      </c>
      <c r="I50" s="6"/>
      <c r="J50" s="31"/>
      <c r="K50" s="32"/>
      <c r="L50" s="33" t="s">
        <v>3</v>
      </c>
    </row>
    <row r="51" spans="1:12" ht="21.75" customHeight="1" x14ac:dyDescent="0.6">
      <c r="A51" s="3"/>
      <c r="B51" s="3"/>
      <c r="C51" s="3"/>
      <c r="D51" s="15"/>
      <c r="E51" s="1"/>
      <c r="F51" s="18" t="s">
        <v>4</v>
      </c>
      <c r="G51" s="6"/>
      <c r="H51" s="18" t="s">
        <v>5</v>
      </c>
      <c r="I51" s="6"/>
      <c r="J51" s="18" t="s">
        <v>4</v>
      </c>
      <c r="K51" s="6"/>
      <c r="L51" s="18" t="s">
        <v>5</v>
      </c>
    </row>
    <row r="52" spans="1:12" ht="21.75" customHeight="1" x14ac:dyDescent="0.6">
      <c r="A52" s="3"/>
      <c r="B52" s="3"/>
      <c r="C52" s="3"/>
      <c r="D52" s="2"/>
      <c r="E52" s="1"/>
      <c r="F52" s="19" t="s">
        <v>135</v>
      </c>
      <c r="G52" s="6"/>
      <c r="H52" s="18" t="s">
        <v>6</v>
      </c>
      <c r="I52" s="6"/>
      <c r="J52" s="19" t="s">
        <v>135</v>
      </c>
      <c r="K52" s="6"/>
      <c r="L52" s="18" t="s">
        <v>6</v>
      </c>
    </row>
    <row r="53" spans="1:12" ht="21.75" customHeight="1" x14ac:dyDescent="0.6">
      <c r="A53" s="3"/>
      <c r="B53" s="3"/>
      <c r="C53" s="3"/>
      <c r="D53" s="2"/>
      <c r="E53" s="1"/>
      <c r="F53" s="18" t="s">
        <v>136</v>
      </c>
      <c r="G53" s="6"/>
      <c r="H53" s="18" t="s">
        <v>7</v>
      </c>
      <c r="I53" s="6"/>
      <c r="J53" s="18" t="s">
        <v>136</v>
      </c>
      <c r="K53" s="6"/>
      <c r="L53" s="18" t="s">
        <v>7</v>
      </c>
    </row>
    <row r="54" spans="1:12" ht="21.75" customHeight="1" x14ac:dyDescent="0.6">
      <c r="A54" s="3"/>
      <c r="B54" s="3"/>
      <c r="C54" s="3"/>
      <c r="D54" s="20" t="s">
        <v>8</v>
      </c>
      <c r="E54" s="1"/>
      <c r="F54" s="17" t="s">
        <v>9</v>
      </c>
      <c r="G54" s="6"/>
      <c r="H54" s="17" t="s">
        <v>9</v>
      </c>
      <c r="I54" s="6"/>
      <c r="J54" s="17" t="s">
        <v>9</v>
      </c>
      <c r="K54" s="6"/>
      <c r="L54" s="17" t="s">
        <v>9</v>
      </c>
    </row>
    <row r="55" spans="1:12" ht="21.75" customHeight="1" x14ac:dyDescent="0.6">
      <c r="A55" s="1"/>
      <c r="B55" s="3"/>
      <c r="C55" s="3"/>
      <c r="D55" s="2"/>
      <c r="E55" s="3"/>
      <c r="F55" s="4"/>
      <c r="G55" s="27"/>
      <c r="H55" s="4"/>
      <c r="I55" s="27"/>
      <c r="J55" s="4"/>
      <c r="K55" s="27"/>
      <c r="L55" s="4"/>
    </row>
    <row r="56" spans="1:12" ht="21.75" customHeight="1" x14ac:dyDescent="0.6">
      <c r="A56" s="1" t="s">
        <v>32</v>
      </c>
      <c r="B56" s="3"/>
      <c r="C56" s="3"/>
      <c r="D56" s="2"/>
      <c r="E56" s="3"/>
      <c r="F56" s="4"/>
      <c r="G56" s="27"/>
      <c r="H56" s="4"/>
      <c r="I56" s="27"/>
      <c r="J56" s="4"/>
      <c r="K56" s="27"/>
      <c r="L56" s="4"/>
    </row>
    <row r="57" spans="1:12" ht="6" customHeight="1" x14ac:dyDescent="0.6">
      <c r="A57" s="1"/>
      <c r="B57" s="3"/>
      <c r="C57" s="3"/>
      <c r="D57" s="2"/>
      <c r="E57" s="3"/>
      <c r="F57" s="4"/>
      <c r="G57" s="27"/>
      <c r="H57" s="4"/>
      <c r="I57" s="27"/>
      <c r="J57" s="4"/>
      <c r="K57" s="27"/>
      <c r="L57" s="4"/>
    </row>
    <row r="58" spans="1:12" ht="21.75" customHeight="1" x14ac:dyDescent="0.6">
      <c r="A58" s="1" t="s">
        <v>33</v>
      </c>
      <c r="B58" s="3"/>
      <c r="C58" s="3"/>
      <c r="D58" s="2"/>
      <c r="E58" s="3"/>
      <c r="F58" s="4"/>
      <c r="G58" s="27"/>
      <c r="H58" s="4"/>
      <c r="I58" s="27"/>
      <c r="J58" s="4"/>
      <c r="K58" s="27"/>
      <c r="L58" s="4"/>
    </row>
    <row r="59" spans="1:12" ht="6" customHeight="1" x14ac:dyDescent="0.6">
      <c r="A59" s="1"/>
      <c r="B59" s="3"/>
      <c r="C59" s="3"/>
      <c r="D59" s="2"/>
      <c r="E59" s="3"/>
      <c r="F59" s="4"/>
      <c r="G59" s="27"/>
      <c r="H59" s="4"/>
      <c r="I59" s="27"/>
      <c r="J59" s="4"/>
      <c r="K59" s="27"/>
      <c r="L59" s="4"/>
    </row>
    <row r="60" spans="1:12" ht="21.75" customHeight="1" x14ac:dyDescent="0.6">
      <c r="A60" s="3" t="s">
        <v>111</v>
      </c>
      <c r="B60" s="3"/>
      <c r="C60" s="3"/>
      <c r="D60" s="2">
        <v>15</v>
      </c>
      <c r="E60" s="3"/>
      <c r="F60" s="22">
        <v>75915</v>
      </c>
      <c r="G60" s="4"/>
      <c r="H60" s="61">
        <v>84321</v>
      </c>
      <c r="I60" s="61"/>
      <c r="J60" s="61">
        <v>58640</v>
      </c>
      <c r="K60" s="61"/>
      <c r="L60" s="61">
        <v>63075</v>
      </c>
    </row>
    <row r="61" spans="1:12" ht="21.75" customHeight="1" x14ac:dyDescent="0.6">
      <c r="A61" s="14" t="s">
        <v>115</v>
      </c>
      <c r="B61" s="3"/>
      <c r="C61" s="14"/>
      <c r="D61" s="2">
        <v>16</v>
      </c>
      <c r="E61" s="3"/>
      <c r="F61" s="22">
        <v>91260</v>
      </c>
      <c r="G61" s="4"/>
      <c r="H61" s="61">
        <v>74357</v>
      </c>
      <c r="I61" s="61"/>
      <c r="J61" s="61">
        <v>62445</v>
      </c>
      <c r="K61" s="61"/>
      <c r="L61" s="61">
        <v>49953</v>
      </c>
    </row>
    <row r="62" spans="1:12" ht="21.75" customHeight="1" x14ac:dyDescent="0.6">
      <c r="A62" s="14" t="s">
        <v>34</v>
      </c>
      <c r="B62" s="3"/>
      <c r="C62" s="14"/>
      <c r="D62" s="2"/>
      <c r="E62" s="3"/>
      <c r="F62" s="22"/>
      <c r="G62" s="4"/>
      <c r="H62" s="61"/>
      <c r="I62" s="61"/>
      <c r="J62" s="61"/>
      <c r="K62" s="61"/>
      <c r="L62" s="61"/>
    </row>
    <row r="63" spans="1:12" ht="21.75" customHeight="1" x14ac:dyDescent="0.6">
      <c r="A63" s="14"/>
      <c r="B63" s="3" t="s">
        <v>163</v>
      </c>
      <c r="C63" s="14"/>
      <c r="D63" s="2">
        <v>17</v>
      </c>
      <c r="E63" s="3"/>
      <c r="F63" s="22">
        <v>9161</v>
      </c>
      <c r="G63" s="4"/>
      <c r="H63" s="61">
        <v>8497</v>
      </c>
      <c r="I63" s="61"/>
      <c r="J63" s="61">
        <v>8603</v>
      </c>
      <c r="K63" s="61"/>
      <c r="L63" s="61">
        <v>7947</v>
      </c>
    </row>
    <row r="64" spans="1:12" ht="21.75" customHeight="1" x14ac:dyDescent="0.6">
      <c r="A64" s="3" t="s">
        <v>112</v>
      </c>
      <c r="B64" s="3"/>
      <c r="C64" s="3"/>
      <c r="D64" s="2"/>
      <c r="E64" s="3"/>
      <c r="F64" s="24">
        <v>351</v>
      </c>
      <c r="G64" s="4"/>
      <c r="H64" s="83">
        <v>351</v>
      </c>
      <c r="I64" s="61"/>
      <c r="J64" s="64">
        <v>0</v>
      </c>
      <c r="K64" s="61"/>
      <c r="L64" s="83">
        <v>0</v>
      </c>
    </row>
    <row r="65" spans="1:12" ht="6" customHeight="1" x14ac:dyDescent="0.6">
      <c r="A65" s="14"/>
      <c r="B65" s="3"/>
      <c r="C65" s="3"/>
      <c r="D65" s="2"/>
      <c r="E65" s="3"/>
      <c r="F65" s="4"/>
      <c r="G65" s="27"/>
      <c r="H65" s="4"/>
      <c r="I65" s="27"/>
      <c r="J65" s="4"/>
      <c r="K65" s="27"/>
      <c r="L65" s="4"/>
    </row>
    <row r="66" spans="1:12" ht="21.75" customHeight="1" x14ac:dyDescent="0.6">
      <c r="A66" s="1" t="s">
        <v>35</v>
      </c>
      <c r="B66" s="14"/>
      <c r="C66" s="3"/>
      <c r="D66" s="2"/>
      <c r="E66" s="3"/>
      <c r="F66" s="12">
        <f>SUM(F60:F64)</f>
        <v>176687</v>
      </c>
      <c r="G66" s="27"/>
      <c r="H66" s="12">
        <f>SUM(H60:H64)</f>
        <v>167526</v>
      </c>
      <c r="I66" s="27"/>
      <c r="J66" s="12">
        <f>SUM(J60:J64)</f>
        <v>129688</v>
      </c>
      <c r="K66" s="27"/>
      <c r="L66" s="12">
        <f>SUM(L60:L64)</f>
        <v>120975</v>
      </c>
    </row>
    <row r="67" spans="1:12" ht="21.75" customHeight="1" x14ac:dyDescent="0.6">
      <c r="A67" s="3"/>
      <c r="B67" s="3"/>
      <c r="C67" s="3"/>
      <c r="D67" s="2"/>
      <c r="E67" s="3"/>
      <c r="F67" s="4"/>
      <c r="G67" s="27"/>
      <c r="H67" s="4"/>
      <c r="I67" s="27"/>
      <c r="J67" s="4"/>
      <c r="K67" s="27"/>
      <c r="L67" s="4"/>
    </row>
    <row r="68" spans="1:12" ht="21.75" customHeight="1" x14ac:dyDescent="0.6">
      <c r="A68" s="1" t="s">
        <v>36</v>
      </c>
      <c r="B68" s="3"/>
      <c r="C68" s="3"/>
      <c r="D68" s="2"/>
      <c r="E68" s="3"/>
      <c r="F68" s="4"/>
      <c r="G68" s="27"/>
      <c r="H68" s="4"/>
      <c r="I68" s="27"/>
      <c r="J68" s="4"/>
      <c r="K68" s="27"/>
      <c r="L68" s="4"/>
    </row>
    <row r="69" spans="1:12" ht="6" customHeight="1" x14ac:dyDescent="0.6">
      <c r="A69" s="1"/>
      <c r="B69" s="3"/>
      <c r="C69" s="3"/>
      <c r="D69" s="2"/>
      <c r="E69" s="3"/>
      <c r="F69" s="4"/>
      <c r="G69" s="27"/>
      <c r="H69" s="4"/>
      <c r="I69" s="27"/>
      <c r="J69" s="4"/>
      <c r="K69" s="27"/>
      <c r="L69" s="4"/>
    </row>
    <row r="70" spans="1:12" ht="21.75" customHeight="1" x14ac:dyDescent="0.6">
      <c r="A70" s="14" t="s">
        <v>116</v>
      </c>
      <c r="B70" s="3"/>
      <c r="C70" s="14"/>
      <c r="D70" s="2">
        <v>16</v>
      </c>
      <c r="E70" s="3"/>
      <c r="F70" s="22">
        <v>14169</v>
      </c>
      <c r="G70" s="4"/>
      <c r="H70" s="61">
        <v>15637</v>
      </c>
      <c r="I70" s="61"/>
      <c r="J70" s="61">
        <v>7580</v>
      </c>
      <c r="K70" s="61"/>
      <c r="L70" s="61">
        <v>7895</v>
      </c>
    </row>
    <row r="71" spans="1:12" ht="21.75" customHeight="1" x14ac:dyDescent="0.6">
      <c r="A71" s="3" t="s">
        <v>168</v>
      </c>
      <c r="B71" s="3"/>
      <c r="C71" s="3"/>
      <c r="D71" s="2">
        <v>17</v>
      </c>
      <c r="E71" s="3"/>
      <c r="F71" s="22">
        <v>19184</v>
      </c>
      <c r="G71" s="4"/>
      <c r="H71" s="61">
        <v>18799</v>
      </c>
      <c r="I71" s="61"/>
      <c r="J71" s="61">
        <v>17233</v>
      </c>
      <c r="K71" s="132"/>
      <c r="L71" s="61">
        <v>16706</v>
      </c>
    </row>
    <row r="72" spans="1:12" ht="21.75" customHeight="1" x14ac:dyDescent="0.6">
      <c r="A72" s="3" t="s">
        <v>169</v>
      </c>
      <c r="B72" s="3"/>
      <c r="C72" s="3"/>
      <c r="D72" s="2"/>
      <c r="E72" s="3"/>
      <c r="F72" s="22">
        <v>507</v>
      </c>
      <c r="G72" s="4"/>
      <c r="H72" s="61">
        <v>530</v>
      </c>
      <c r="I72" s="61"/>
      <c r="J72" s="61">
        <v>0</v>
      </c>
      <c r="K72" s="132"/>
      <c r="L72" s="61">
        <v>0</v>
      </c>
    </row>
    <row r="73" spans="1:12" ht="21.75" customHeight="1" x14ac:dyDescent="0.6">
      <c r="A73" s="3" t="s">
        <v>37</v>
      </c>
      <c r="B73" s="3"/>
      <c r="C73" s="3"/>
      <c r="D73" s="2"/>
      <c r="E73" s="3"/>
      <c r="F73" s="24">
        <v>30330</v>
      </c>
      <c r="G73" s="4"/>
      <c r="H73" s="83">
        <v>29258</v>
      </c>
      <c r="I73" s="61"/>
      <c r="J73" s="83">
        <v>27110</v>
      </c>
      <c r="K73" s="132"/>
      <c r="L73" s="83">
        <v>26200</v>
      </c>
    </row>
    <row r="74" spans="1:12" ht="6" customHeight="1" x14ac:dyDescent="0.6">
      <c r="A74" s="3"/>
      <c r="B74" s="3"/>
      <c r="C74" s="3"/>
      <c r="D74" s="2"/>
      <c r="E74" s="3"/>
      <c r="F74" s="4"/>
      <c r="G74" s="27"/>
      <c r="H74" s="4"/>
      <c r="I74" s="27"/>
      <c r="J74" s="4"/>
      <c r="K74" s="27"/>
      <c r="L74" s="4"/>
    </row>
    <row r="75" spans="1:12" ht="21.75" customHeight="1" x14ac:dyDescent="0.6">
      <c r="A75" s="1" t="s">
        <v>38</v>
      </c>
      <c r="B75" s="14"/>
      <c r="C75" s="3"/>
      <c r="D75" s="2"/>
      <c r="E75" s="3"/>
      <c r="F75" s="12">
        <f>SUM(F70:F74)</f>
        <v>64190</v>
      </c>
      <c r="G75" s="27"/>
      <c r="H75" s="12">
        <f>SUM(H70:H74)</f>
        <v>64224</v>
      </c>
      <c r="I75" s="27"/>
      <c r="J75" s="12">
        <f>SUM(J70:J74)</f>
        <v>51923</v>
      </c>
      <c r="K75" s="27"/>
      <c r="L75" s="12">
        <f>SUM(L70:L74)</f>
        <v>50801</v>
      </c>
    </row>
    <row r="76" spans="1:12" ht="6" customHeight="1" x14ac:dyDescent="0.6">
      <c r="A76" s="1"/>
      <c r="B76" s="3"/>
      <c r="C76" s="3"/>
      <c r="D76" s="2"/>
      <c r="E76" s="3"/>
      <c r="F76" s="4"/>
      <c r="G76" s="27"/>
      <c r="H76" s="4"/>
      <c r="I76" s="27"/>
      <c r="J76" s="4"/>
      <c r="K76" s="27"/>
      <c r="L76" s="4"/>
    </row>
    <row r="77" spans="1:12" ht="21.75" customHeight="1" x14ac:dyDescent="0.6">
      <c r="A77" s="1" t="s">
        <v>39</v>
      </c>
      <c r="B77" s="1"/>
      <c r="C77" s="3"/>
      <c r="D77" s="2"/>
      <c r="E77" s="3"/>
      <c r="F77" s="31">
        <f>F66+F75</f>
        <v>240877</v>
      </c>
      <c r="G77" s="27"/>
      <c r="H77" s="31">
        <f>+H75+H66</f>
        <v>231750</v>
      </c>
      <c r="I77" s="27"/>
      <c r="J77" s="31">
        <f>J66+J75</f>
        <v>181611</v>
      </c>
      <c r="K77" s="27"/>
      <c r="L77" s="31">
        <f>L66+L75</f>
        <v>171776</v>
      </c>
    </row>
    <row r="78" spans="1:12" ht="21.75" customHeight="1" x14ac:dyDescent="0.6">
      <c r="A78" s="1"/>
      <c r="B78" s="3"/>
      <c r="C78" s="3"/>
      <c r="D78" s="2"/>
      <c r="E78" s="3"/>
      <c r="F78" s="4"/>
      <c r="G78" s="27"/>
      <c r="H78" s="4"/>
      <c r="I78" s="27"/>
      <c r="J78" s="4"/>
      <c r="K78" s="27"/>
      <c r="L78" s="4"/>
    </row>
    <row r="79" spans="1:12" ht="21.75" customHeight="1" x14ac:dyDescent="0.6">
      <c r="A79" s="1"/>
      <c r="B79" s="3"/>
      <c r="C79" s="3"/>
      <c r="D79" s="2"/>
      <c r="E79" s="3"/>
      <c r="F79" s="4"/>
      <c r="G79" s="27"/>
      <c r="H79" s="4"/>
      <c r="I79" s="27"/>
      <c r="J79" s="4"/>
      <c r="K79" s="27"/>
      <c r="L79" s="4"/>
    </row>
    <row r="80" spans="1:12" ht="21.75" customHeight="1" x14ac:dyDescent="0.6">
      <c r="A80" s="1"/>
      <c r="B80" s="3"/>
      <c r="C80" s="3"/>
      <c r="D80" s="2"/>
      <c r="E80" s="3"/>
      <c r="F80" s="4"/>
      <c r="G80" s="27"/>
      <c r="H80" s="4"/>
      <c r="I80" s="27"/>
      <c r="J80" s="4"/>
      <c r="K80" s="27"/>
      <c r="L80" s="4"/>
    </row>
    <row r="81" spans="1:12" ht="21.75" customHeight="1" x14ac:dyDescent="0.6">
      <c r="A81" s="1"/>
      <c r="B81" s="3"/>
      <c r="C81" s="3"/>
      <c r="D81" s="2"/>
      <c r="E81" s="3"/>
      <c r="F81" s="4"/>
      <c r="G81" s="27"/>
      <c r="H81" s="4"/>
      <c r="I81" s="27"/>
      <c r="J81" s="4"/>
      <c r="K81" s="27"/>
      <c r="L81" s="4"/>
    </row>
    <row r="82" spans="1:12" ht="21.75" customHeight="1" x14ac:dyDescent="0.6">
      <c r="A82" s="1"/>
      <c r="B82" s="3"/>
      <c r="C82" s="3"/>
      <c r="D82" s="2"/>
      <c r="E82" s="3"/>
      <c r="F82" s="4"/>
      <c r="G82" s="27"/>
      <c r="H82" s="4"/>
      <c r="I82" s="27"/>
      <c r="J82" s="4"/>
      <c r="K82" s="27"/>
      <c r="L82" s="4"/>
    </row>
    <row r="83" spans="1:12" ht="21.75" customHeight="1" x14ac:dyDescent="0.6">
      <c r="A83" s="1"/>
      <c r="B83" s="3"/>
      <c r="C83" s="3"/>
      <c r="D83" s="2"/>
      <c r="E83" s="3"/>
      <c r="F83" s="4"/>
      <c r="G83" s="27"/>
      <c r="H83" s="4"/>
      <c r="I83" s="27"/>
      <c r="J83" s="4"/>
      <c r="K83" s="27"/>
      <c r="L83" s="4"/>
    </row>
    <row r="85" spans="1:12" ht="21.75" customHeight="1" x14ac:dyDescent="0.6">
      <c r="A85" s="1"/>
      <c r="B85" s="3"/>
      <c r="C85" s="3"/>
      <c r="D85" s="2"/>
      <c r="E85" s="3"/>
      <c r="F85" s="4"/>
      <c r="G85" s="27"/>
      <c r="H85" s="4"/>
      <c r="I85" s="27"/>
      <c r="J85" s="4"/>
      <c r="K85" s="27"/>
      <c r="L85" s="4"/>
    </row>
    <row r="86" spans="1:12" ht="21.75" customHeight="1" x14ac:dyDescent="0.6">
      <c r="A86" s="1"/>
      <c r="B86" s="3"/>
      <c r="C86" s="3"/>
      <c r="D86" s="2"/>
      <c r="E86" s="3"/>
      <c r="F86" s="4"/>
      <c r="G86" s="27"/>
      <c r="H86" s="4"/>
      <c r="I86" s="27"/>
      <c r="J86" s="4"/>
      <c r="K86" s="27"/>
      <c r="L86" s="4"/>
    </row>
    <row r="87" spans="1:12" ht="21.75" customHeight="1" x14ac:dyDescent="0.6">
      <c r="A87" s="1"/>
      <c r="B87" s="3"/>
      <c r="C87" s="3"/>
      <c r="D87" s="2"/>
      <c r="E87" s="3"/>
      <c r="F87" s="4"/>
      <c r="G87" s="27"/>
      <c r="H87" s="4"/>
      <c r="I87" s="27"/>
      <c r="J87" s="4"/>
      <c r="K87" s="27"/>
      <c r="L87" s="4"/>
    </row>
    <row r="88" spans="1:12" ht="21.75" customHeight="1" x14ac:dyDescent="0.6">
      <c r="A88" s="1"/>
      <c r="B88" s="3"/>
      <c r="C88" s="3"/>
      <c r="D88" s="2"/>
      <c r="E88" s="3"/>
      <c r="F88" s="4"/>
      <c r="G88" s="27"/>
      <c r="H88" s="4"/>
      <c r="I88" s="27"/>
      <c r="J88" s="4"/>
      <c r="K88" s="27"/>
      <c r="L88" s="4"/>
    </row>
    <row r="89" spans="1:12" ht="18.75" customHeight="1" x14ac:dyDescent="0.6">
      <c r="A89" s="1"/>
      <c r="B89" s="3"/>
      <c r="C89" s="3"/>
      <c r="D89" s="2"/>
      <c r="E89" s="3"/>
      <c r="F89" s="4"/>
      <c r="G89" s="27"/>
      <c r="H89" s="4"/>
      <c r="I89" s="27"/>
      <c r="J89" s="4"/>
      <c r="K89" s="27"/>
      <c r="L89" s="4"/>
    </row>
    <row r="90" spans="1:12" ht="22.15" customHeight="1" x14ac:dyDescent="0.6">
      <c r="A90" s="28" t="str">
        <f>+A45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0" s="28"/>
      <c r="C90" s="28"/>
      <c r="D90" s="34"/>
      <c r="E90" s="28"/>
      <c r="F90" s="31"/>
      <c r="G90" s="35"/>
      <c r="H90" s="31"/>
      <c r="I90" s="35"/>
      <c r="J90" s="31"/>
      <c r="K90" s="35"/>
      <c r="L90" s="31"/>
    </row>
    <row r="91" spans="1:12" ht="21.75" customHeight="1" x14ac:dyDescent="0.6">
      <c r="A91" s="1" t="s">
        <v>0</v>
      </c>
      <c r="B91" s="1"/>
      <c r="C91" s="1"/>
      <c r="D91" s="2"/>
      <c r="E91" s="3"/>
      <c r="F91" s="4"/>
      <c r="G91" s="27"/>
      <c r="H91" s="6"/>
      <c r="I91" s="27"/>
      <c r="J91" s="4"/>
      <c r="K91" s="27"/>
      <c r="L91" s="6"/>
    </row>
    <row r="92" spans="1:12" ht="21.75" customHeight="1" x14ac:dyDescent="0.6">
      <c r="A92" s="1" t="s">
        <v>1</v>
      </c>
      <c r="B92" s="1"/>
      <c r="C92" s="1"/>
      <c r="D92" s="2"/>
      <c r="E92" s="3"/>
      <c r="F92" s="4"/>
      <c r="G92" s="27"/>
      <c r="H92" s="4"/>
      <c r="I92" s="27"/>
      <c r="J92" s="4"/>
      <c r="K92" s="27"/>
      <c r="L92" s="4"/>
    </row>
    <row r="93" spans="1:12" ht="21.75" customHeight="1" x14ac:dyDescent="0.6">
      <c r="A93" s="9" t="str">
        <f>A3</f>
        <v>ณ วันที่ 31 มีนาคม พ.ศ. 2568</v>
      </c>
      <c r="B93" s="9"/>
      <c r="C93" s="9"/>
      <c r="D93" s="10"/>
      <c r="E93" s="11"/>
      <c r="F93" s="12"/>
      <c r="G93" s="30"/>
      <c r="H93" s="12"/>
      <c r="I93" s="30"/>
      <c r="J93" s="12"/>
      <c r="K93" s="30"/>
      <c r="L93" s="12"/>
    </row>
    <row r="94" spans="1:12" ht="21.75" customHeight="1" x14ac:dyDescent="0.6">
      <c r="A94" s="1"/>
      <c r="B94" s="1"/>
      <c r="C94" s="1"/>
      <c r="D94" s="2"/>
      <c r="E94" s="3"/>
      <c r="F94" s="4"/>
      <c r="G94" s="27"/>
      <c r="H94" s="4"/>
      <c r="I94" s="27"/>
      <c r="J94" s="4"/>
      <c r="K94" s="27"/>
      <c r="L94" s="4"/>
    </row>
    <row r="95" spans="1:12" ht="21.75" customHeight="1" x14ac:dyDescent="0.6">
      <c r="A95" s="14"/>
      <c r="B95" s="3"/>
      <c r="C95" s="3"/>
      <c r="D95" s="15"/>
      <c r="E95" s="1"/>
      <c r="F95" s="31"/>
      <c r="G95" s="32"/>
      <c r="H95" s="33" t="s">
        <v>2</v>
      </c>
      <c r="I95" s="6"/>
      <c r="J95" s="31"/>
      <c r="K95" s="32"/>
      <c r="L95" s="33" t="s">
        <v>3</v>
      </c>
    </row>
    <row r="96" spans="1:12" ht="21.75" customHeight="1" x14ac:dyDescent="0.6">
      <c r="A96" s="3"/>
      <c r="B96" s="3"/>
      <c r="C96" s="3"/>
      <c r="D96" s="15"/>
      <c r="E96" s="1"/>
      <c r="F96" s="18" t="s">
        <v>4</v>
      </c>
      <c r="G96" s="6"/>
      <c r="H96" s="18" t="s">
        <v>5</v>
      </c>
      <c r="I96" s="6"/>
      <c r="J96" s="18" t="s">
        <v>4</v>
      </c>
      <c r="K96" s="6"/>
      <c r="L96" s="18" t="s">
        <v>5</v>
      </c>
    </row>
    <row r="97" spans="1:12" ht="21.75" customHeight="1" x14ac:dyDescent="0.6">
      <c r="A97" s="3"/>
      <c r="B97" s="3"/>
      <c r="C97" s="3"/>
      <c r="D97" s="2"/>
      <c r="E97" s="1"/>
      <c r="F97" s="19" t="s">
        <v>135</v>
      </c>
      <c r="G97" s="6"/>
      <c r="H97" s="18" t="s">
        <v>6</v>
      </c>
      <c r="I97" s="6"/>
      <c r="J97" s="19" t="s">
        <v>135</v>
      </c>
      <c r="K97" s="6"/>
      <c r="L97" s="18" t="s">
        <v>6</v>
      </c>
    </row>
    <row r="98" spans="1:12" ht="21.75" customHeight="1" x14ac:dyDescent="0.6">
      <c r="A98" s="3"/>
      <c r="B98" s="3"/>
      <c r="C98" s="3"/>
      <c r="D98" s="2"/>
      <c r="E98" s="1"/>
      <c r="F98" s="18" t="s">
        <v>136</v>
      </c>
      <c r="G98" s="6"/>
      <c r="H98" s="18" t="s">
        <v>7</v>
      </c>
      <c r="I98" s="6"/>
      <c r="J98" s="18" t="s">
        <v>136</v>
      </c>
      <c r="K98" s="6"/>
      <c r="L98" s="18" t="s">
        <v>7</v>
      </c>
    </row>
    <row r="99" spans="1:12" ht="21.75" customHeight="1" x14ac:dyDescent="0.6">
      <c r="A99" s="3"/>
      <c r="B99" s="3"/>
      <c r="C99" s="3"/>
      <c r="D99" s="2"/>
      <c r="E99" s="1"/>
      <c r="F99" s="17" t="s">
        <v>9</v>
      </c>
      <c r="G99" s="6"/>
      <c r="H99" s="17" t="s">
        <v>9</v>
      </c>
      <c r="I99" s="6"/>
      <c r="J99" s="17" t="s">
        <v>9</v>
      </c>
      <c r="K99" s="6"/>
      <c r="L99" s="17" t="s">
        <v>9</v>
      </c>
    </row>
    <row r="100" spans="1:12" ht="21.75" customHeight="1" x14ac:dyDescent="0.6">
      <c r="A100" s="1"/>
      <c r="B100" s="3"/>
      <c r="C100" s="3"/>
      <c r="D100" s="2"/>
      <c r="E100" s="3"/>
      <c r="F100" s="4"/>
      <c r="G100" s="27"/>
      <c r="H100" s="4"/>
      <c r="I100" s="27"/>
      <c r="J100" s="4"/>
      <c r="K100" s="27"/>
      <c r="L100" s="4"/>
    </row>
    <row r="101" spans="1:12" ht="21.75" customHeight="1" x14ac:dyDescent="0.6">
      <c r="A101" s="1" t="s">
        <v>40</v>
      </c>
      <c r="B101" s="3"/>
      <c r="C101" s="3"/>
      <c r="D101" s="2"/>
      <c r="E101" s="3"/>
      <c r="F101" s="4"/>
      <c r="G101" s="27"/>
      <c r="H101" s="4"/>
      <c r="I101" s="27"/>
      <c r="J101" s="4"/>
      <c r="K101" s="27"/>
      <c r="L101" s="4"/>
    </row>
    <row r="102" spans="1:12" ht="6" customHeight="1" x14ac:dyDescent="0.6">
      <c r="A102" s="1"/>
      <c r="B102" s="3"/>
      <c r="C102" s="3"/>
      <c r="D102" s="2"/>
      <c r="E102" s="3"/>
      <c r="F102" s="4"/>
      <c r="G102" s="27"/>
      <c r="H102" s="4"/>
      <c r="I102" s="27"/>
      <c r="J102" s="4"/>
      <c r="K102" s="27"/>
      <c r="L102" s="4"/>
    </row>
    <row r="103" spans="1:12" ht="21.75" customHeight="1" x14ac:dyDescent="0.6">
      <c r="A103" s="1" t="s">
        <v>41</v>
      </c>
      <c r="B103" s="3"/>
      <c r="C103" s="3"/>
      <c r="D103" s="2"/>
      <c r="E103" s="3"/>
      <c r="F103" s="4"/>
      <c r="G103" s="27"/>
      <c r="H103" s="4"/>
      <c r="I103" s="27"/>
      <c r="J103" s="4"/>
      <c r="K103" s="27"/>
      <c r="L103" s="4"/>
    </row>
    <row r="104" spans="1:12" ht="6" customHeight="1" x14ac:dyDescent="0.6">
      <c r="A104" s="1"/>
      <c r="B104" s="3"/>
      <c r="C104" s="3"/>
      <c r="D104" s="2"/>
      <c r="E104" s="3"/>
      <c r="F104" s="4"/>
      <c r="G104" s="27"/>
      <c r="H104" s="4"/>
      <c r="I104" s="27"/>
      <c r="J104" s="4"/>
      <c r="K104" s="27"/>
      <c r="L104" s="4"/>
    </row>
    <row r="105" spans="1:12" ht="21.75" customHeight="1" x14ac:dyDescent="0.6">
      <c r="A105" s="3" t="s">
        <v>42</v>
      </c>
      <c r="B105" s="3"/>
      <c r="C105" s="3"/>
      <c r="D105" s="2"/>
      <c r="E105" s="3"/>
      <c r="F105" s="4"/>
      <c r="G105" s="27"/>
      <c r="H105" s="4"/>
      <c r="I105" s="27"/>
      <c r="J105" s="4"/>
      <c r="K105" s="27"/>
      <c r="L105" s="4"/>
    </row>
    <row r="106" spans="1:12" ht="21.75" customHeight="1" x14ac:dyDescent="0.6">
      <c r="A106" s="3"/>
      <c r="B106" s="3" t="s">
        <v>43</v>
      </c>
      <c r="C106" s="3"/>
      <c r="D106" s="2"/>
      <c r="E106" s="3"/>
      <c r="F106" s="5"/>
      <c r="G106" s="5"/>
      <c r="H106" s="5"/>
      <c r="I106" s="5"/>
      <c r="J106" s="5"/>
      <c r="K106" s="5"/>
      <c r="L106" s="5"/>
    </row>
    <row r="107" spans="1:12" ht="21.75" customHeight="1" x14ac:dyDescent="0.6">
      <c r="A107" s="3"/>
      <c r="B107" s="3"/>
      <c r="C107" s="36" t="s">
        <v>130</v>
      </c>
      <c r="D107" s="2"/>
      <c r="E107" s="3"/>
      <c r="F107" s="5"/>
      <c r="G107" s="5"/>
      <c r="H107" s="5"/>
      <c r="I107" s="5"/>
      <c r="J107" s="5"/>
      <c r="K107" s="5"/>
      <c r="L107" s="5"/>
    </row>
    <row r="108" spans="1:12" ht="21.75" customHeight="1" thickBot="1" x14ac:dyDescent="0.65">
      <c r="A108" s="1"/>
      <c r="B108" s="3"/>
      <c r="C108" s="36" t="s">
        <v>131</v>
      </c>
      <c r="D108" s="2"/>
      <c r="E108" s="3"/>
      <c r="F108" s="26">
        <v>120000</v>
      </c>
      <c r="G108" s="27"/>
      <c r="H108" s="133">
        <v>120000</v>
      </c>
      <c r="I108" s="132"/>
      <c r="J108" s="101">
        <v>120000</v>
      </c>
      <c r="K108" s="132"/>
      <c r="L108" s="133">
        <v>120000</v>
      </c>
    </row>
    <row r="109" spans="1:12" ht="6" customHeight="1" thickTop="1" x14ac:dyDescent="0.6">
      <c r="A109" s="1"/>
      <c r="B109" s="3"/>
      <c r="C109" s="3"/>
      <c r="D109" s="2"/>
      <c r="E109" s="3"/>
      <c r="F109" s="4"/>
      <c r="G109" s="27"/>
      <c r="H109" s="4"/>
      <c r="I109" s="27"/>
      <c r="J109" s="4"/>
      <c r="K109" s="27"/>
      <c r="L109" s="4"/>
    </row>
    <row r="110" spans="1:12" ht="21.75" customHeight="1" x14ac:dyDescent="0.6">
      <c r="A110" s="3"/>
      <c r="B110" s="3" t="s">
        <v>44</v>
      </c>
      <c r="C110" s="3"/>
      <c r="D110" s="2"/>
      <c r="E110" s="3"/>
      <c r="F110" s="5"/>
      <c r="G110" s="5"/>
      <c r="H110" s="5"/>
      <c r="I110" s="5"/>
      <c r="J110" s="5"/>
      <c r="K110" s="5"/>
      <c r="L110" s="5"/>
    </row>
    <row r="111" spans="1:12" ht="21.75" customHeight="1" x14ac:dyDescent="0.6">
      <c r="A111" s="3"/>
      <c r="B111" s="3"/>
      <c r="C111" s="36" t="s">
        <v>130</v>
      </c>
      <c r="D111" s="2"/>
      <c r="E111" s="3"/>
      <c r="F111" s="4"/>
      <c r="G111" s="4"/>
      <c r="H111" s="4"/>
      <c r="I111" s="4"/>
      <c r="J111" s="4"/>
      <c r="K111" s="4"/>
      <c r="L111" s="4"/>
    </row>
    <row r="112" spans="1:12" ht="21.75" customHeight="1" x14ac:dyDescent="0.6">
      <c r="A112" s="3"/>
      <c r="B112" s="3"/>
      <c r="C112" s="36" t="s">
        <v>161</v>
      </c>
      <c r="D112" s="2"/>
      <c r="E112" s="3"/>
      <c r="F112" s="22">
        <v>120000</v>
      </c>
      <c r="G112" s="4"/>
      <c r="H112" s="61">
        <v>120000</v>
      </c>
      <c r="I112" s="61"/>
      <c r="J112" s="61">
        <v>120000</v>
      </c>
      <c r="K112" s="61"/>
      <c r="L112" s="61">
        <v>120000</v>
      </c>
    </row>
    <row r="113" spans="1:12" ht="21.75" customHeight="1" x14ac:dyDescent="0.6">
      <c r="A113" s="3" t="s">
        <v>45</v>
      </c>
      <c r="B113" s="3"/>
      <c r="C113" s="3"/>
      <c r="D113" s="2"/>
      <c r="E113" s="3"/>
      <c r="F113" s="22">
        <v>113523</v>
      </c>
      <c r="G113" s="4"/>
      <c r="H113" s="61">
        <v>113523</v>
      </c>
      <c r="I113" s="61"/>
      <c r="J113" s="61">
        <v>113523</v>
      </c>
      <c r="K113" s="61"/>
      <c r="L113" s="61">
        <v>113523</v>
      </c>
    </row>
    <row r="114" spans="1:12" ht="21.75" customHeight="1" x14ac:dyDescent="0.6">
      <c r="A114" s="3" t="s">
        <v>46</v>
      </c>
      <c r="B114" s="3"/>
      <c r="C114" s="3"/>
      <c r="D114" s="2"/>
      <c r="E114" s="3"/>
      <c r="F114" s="22"/>
      <c r="G114" s="27"/>
      <c r="H114" s="61"/>
      <c r="I114" s="27"/>
      <c r="J114" s="4"/>
      <c r="K114" s="27"/>
      <c r="L114" s="61"/>
    </row>
    <row r="115" spans="1:12" ht="21.75" customHeight="1" x14ac:dyDescent="0.6">
      <c r="A115" s="3"/>
      <c r="B115" s="3" t="s">
        <v>47</v>
      </c>
      <c r="C115" s="3"/>
      <c r="D115" s="2"/>
      <c r="E115" s="3"/>
      <c r="F115" s="37"/>
      <c r="G115" s="5"/>
      <c r="H115" s="61"/>
      <c r="I115" s="5"/>
      <c r="J115" s="5"/>
      <c r="K115" s="5"/>
      <c r="L115" s="61"/>
    </row>
    <row r="116" spans="1:12" ht="21.75" customHeight="1" x14ac:dyDescent="0.6">
      <c r="A116" s="3"/>
      <c r="C116" s="36" t="s">
        <v>162</v>
      </c>
      <c r="D116" s="2"/>
      <c r="E116" s="3"/>
      <c r="F116" s="22">
        <v>9858</v>
      </c>
      <c r="G116" s="4"/>
      <c r="H116" s="61">
        <v>9858</v>
      </c>
      <c r="I116" s="61"/>
      <c r="J116" s="61">
        <v>9858</v>
      </c>
      <c r="K116" s="61"/>
      <c r="L116" s="61">
        <v>9858</v>
      </c>
    </row>
    <row r="117" spans="1:12" ht="21.75" customHeight="1" x14ac:dyDescent="0.6">
      <c r="A117" s="3"/>
      <c r="B117" s="3" t="s">
        <v>48</v>
      </c>
      <c r="C117" s="3"/>
      <c r="D117" s="2"/>
      <c r="E117" s="3"/>
      <c r="F117" s="22">
        <v>36717</v>
      </c>
      <c r="G117" s="4"/>
      <c r="H117" s="61">
        <v>37328</v>
      </c>
      <c r="I117" s="61"/>
      <c r="J117" s="61">
        <v>22893</v>
      </c>
      <c r="K117" s="61"/>
      <c r="L117" s="61">
        <v>23763</v>
      </c>
    </row>
    <row r="118" spans="1:12" ht="21.75" customHeight="1" x14ac:dyDescent="0.6">
      <c r="A118" s="3" t="s">
        <v>49</v>
      </c>
      <c r="B118" s="3"/>
      <c r="C118" s="3"/>
      <c r="D118" s="2"/>
      <c r="E118" s="3"/>
      <c r="F118" s="24">
        <v>-3932</v>
      </c>
      <c r="G118" s="4"/>
      <c r="H118" s="83">
        <v>-3932</v>
      </c>
      <c r="I118" s="61"/>
      <c r="J118" s="64">
        <v>0</v>
      </c>
      <c r="K118" s="61"/>
      <c r="L118" s="83">
        <v>0</v>
      </c>
    </row>
    <row r="119" spans="1:12" ht="6" customHeight="1" x14ac:dyDescent="0.6">
      <c r="A119" s="1"/>
      <c r="B119" s="3"/>
      <c r="C119" s="3"/>
      <c r="D119" s="2"/>
      <c r="E119" s="3"/>
      <c r="F119" s="4"/>
      <c r="G119" s="27"/>
      <c r="H119" s="4"/>
      <c r="I119" s="27"/>
      <c r="J119" s="4"/>
      <c r="K119" s="27"/>
      <c r="L119" s="4"/>
    </row>
    <row r="120" spans="1:12" ht="21.75" customHeight="1" x14ac:dyDescent="0.6">
      <c r="A120" s="1" t="s">
        <v>50</v>
      </c>
      <c r="B120" s="1"/>
      <c r="C120" s="3"/>
      <c r="D120" s="2"/>
      <c r="E120" s="3"/>
      <c r="F120" s="12">
        <f>SUM(F112:F118)</f>
        <v>276166</v>
      </c>
      <c r="G120" s="27"/>
      <c r="H120" s="12">
        <f>SUM(H112:H118)</f>
        <v>276777</v>
      </c>
      <c r="I120" s="27"/>
      <c r="J120" s="12">
        <f>SUM(J112:J118)</f>
        <v>266274</v>
      </c>
      <c r="K120" s="27"/>
      <c r="L120" s="12">
        <f>SUM(L112:L118)</f>
        <v>267144</v>
      </c>
    </row>
    <row r="121" spans="1:12" ht="6" customHeight="1" x14ac:dyDescent="0.6">
      <c r="A121" s="1"/>
      <c r="B121" s="3"/>
      <c r="C121" s="3"/>
      <c r="D121" s="2"/>
      <c r="E121" s="3"/>
      <c r="F121" s="4"/>
      <c r="G121" s="27"/>
      <c r="H121" s="4"/>
      <c r="I121" s="27"/>
      <c r="J121" s="4"/>
      <c r="K121" s="27"/>
      <c r="L121" s="4"/>
    </row>
    <row r="122" spans="1:12" ht="21.75" customHeight="1" thickBot="1" x14ac:dyDescent="0.65">
      <c r="A122" s="1" t="s">
        <v>51</v>
      </c>
      <c r="B122" s="3"/>
      <c r="C122" s="3"/>
      <c r="D122" s="2"/>
      <c r="E122" s="3"/>
      <c r="F122" s="26">
        <f>F77+F120</f>
        <v>517043</v>
      </c>
      <c r="G122" s="27"/>
      <c r="H122" s="26">
        <f>H77+H120</f>
        <v>508527</v>
      </c>
      <c r="I122" s="27"/>
      <c r="J122" s="26">
        <f>J77+J120</f>
        <v>447885</v>
      </c>
      <c r="K122" s="27"/>
      <c r="L122" s="26">
        <f>L77+L120</f>
        <v>438920</v>
      </c>
    </row>
    <row r="123" spans="1:12" ht="21.75" customHeight="1" thickTop="1" x14ac:dyDescent="0.6">
      <c r="A123" s="1"/>
      <c r="B123" s="3"/>
      <c r="C123" s="3"/>
      <c r="D123" s="2"/>
      <c r="E123" s="3"/>
      <c r="F123" s="4"/>
      <c r="G123" s="27"/>
      <c r="H123" s="4"/>
      <c r="I123" s="27"/>
      <c r="J123" s="4"/>
      <c r="K123" s="27"/>
      <c r="L123" s="4"/>
    </row>
    <row r="124" spans="1:12" ht="21.75" customHeight="1" x14ac:dyDescent="0.6">
      <c r="A124" s="1"/>
      <c r="B124" s="3"/>
      <c r="C124" s="3"/>
      <c r="D124" s="2"/>
      <c r="E124" s="3"/>
      <c r="F124" s="4"/>
      <c r="G124" s="27"/>
      <c r="H124" s="4"/>
      <c r="I124" s="27"/>
      <c r="J124" s="4"/>
      <c r="K124" s="27"/>
      <c r="L124" s="4"/>
    </row>
    <row r="125" spans="1:12" ht="21.75" customHeight="1" x14ac:dyDescent="0.6">
      <c r="A125" s="1"/>
      <c r="B125" s="3"/>
      <c r="C125" s="3"/>
      <c r="D125" s="2"/>
      <c r="E125" s="3"/>
      <c r="F125" s="4"/>
      <c r="G125" s="27"/>
      <c r="H125" s="4"/>
      <c r="I125" s="27"/>
      <c r="J125" s="4"/>
      <c r="K125" s="27"/>
      <c r="L125" s="4"/>
    </row>
    <row r="126" spans="1:12" ht="21.75" customHeight="1" x14ac:dyDescent="0.6">
      <c r="A126" s="1"/>
      <c r="B126" s="3"/>
      <c r="C126" s="3"/>
      <c r="D126" s="2"/>
      <c r="E126" s="3"/>
      <c r="F126" s="4"/>
      <c r="G126" s="27"/>
      <c r="H126" s="4"/>
      <c r="I126" s="27"/>
      <c r="J126" s="4"/>
      <c r="K126" s="27"/>
      <c r="L126" s="4"/>
    </row>
    <row r="127" spans="1:12" ht="21.75" customHeight="1" x14ac:dyDescent="0.6">
      <c r="A127" s="1"/>
      <c r="B127" s="3"/>
      <c r="C127" s="3"/>
      <c r="D127" s="2"/>
      <c r="E127" s="3"/>
      <c r="F127" s="4"/>
      <c r="G127" s="27"/>
      <c r="H127" s="4"/>
      <c r="I127" s="27"/>
      <c r="J127" s="4"/>
      <c r="K127" s="27"/>
      <c r="L127" s="4"/>
    </row>
    <row r="128" spans="1:12" ht="21.75" customHeight="1" x14ac:dyDescent="0.6">
      <c r="A128" s="1"/>
      <c r="B128" s="3"/>
      <c r="C128" s="3"/>
      <c r="D128" s="2"/>
      <c r="E128" s="3"/>
      <c r="F128" s="4"/>
      <c r="G128" s="27"/>
      <c r="H128" s="4"/>
      <c r="I128" s="27"/>
      <c r="J128" s="4"/>
      <c r="K128" s="27"/>
      <c r="L128" s="4"/>
    </row>
    <row r="129" spans="1:12" ht="21.75" customHeight="1" x14ac:dyDescent="0.6">
      <c r="A129" s="1"/>
      <c r="B129" s="3"/>
      <c r="C129" s="3"/>
      <c r="D129" s="2"/>
      <c r="E129" s="3"/>
      <c r="F129" s="4"/>
      <c r="G129" s="27"/>
      <c r="H129" s="4"/>
      <c r="I129" s="27"/>
      <c r="J129" s="4"/>
      <c r="K129" s="27"/>
      <c r="L129" s="4"/>
    </row>
    <row r="130" spans="1:12" ht="21.75" customHeight="1" x14ac:dyDescent="0.6">
      <c r="A130" s="1"/>
      <c r="B130" s="3"/>
      <c r="C130" s="3"/>
      <c r="D130" s="2"/>
      <c r="E130" s="3"/>
      <c r="F130" s="4"/>
      <c r="G130" s="27"/>
      <c r="H130" s="4"/>
      <c r="I130" s="27"/>
      <c r="J130" s="4"/>
      <c r="K130" s="27"/>
      <c r="L130" s="4"/>
    </row>
    <row r="131" spans="1:12" ht="21.75" customHeight="1" x14ac:dyDescent="0.6">
      <c r="A131" s="1"/>
      <c r="B131" s="3"/>
      <c r="C131" s="3"/>
      <c r="D131" s="2"/>
      <c r="E131" s="3"/>
      <c r="F131" s="4"/>
      <c r="G131" s="27"/>
      <c r="H131" s="4"/>
      <c r="I131" s="27"/>
      <c r="J131" s="4"/>
      <c r="K131" s="27"/>
      <c r="L131" s="4"/>
    </row>
    <row r="132" spans="1:12" ht="5.25" customHeight="1" x14ac:dyDescent="0.6">
      <c r="A132" s="1"/>
      <c r="B132" s="3"/>
      <c r="C132" s="3"/>
      <c r="D132" s="2"/>
      <c r="E132" s="3"/>
      <c r="F132" s="4"/>
      <c r="G132" s="27"/>
      <c r="H132" s="4"/>
      <c r="I132" s="27"/>
      <c r="J132" s="4"/>
      <c r="K132" s="27"/>
      <c r="L132" s="4"/>
    </row>
    <row r="134" spans="1:12" ht="20.25" customHeight="1" x14ac:dyDescent="0.6"/>
    <row r="135" spans="1:12" ht="22.15" customHeight="1" x14ac:dyDescent="0.6">
      <c r="A135" s="28" t="s">
        <v>31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</row>
  </sheetData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&amp;R&amp;"Browallia New,Regular"&amp;14&amp;P</oddFooter>
  </headerFooter>
  <rowBreaks count="2" manualBreakCount="2">
    <brk id="45" man="1"/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0481B-CB61-42E7-8F1C-278E14C6903E}">
  <sheetPr>
    <tabColor rgb="FFE2EFD9"/>
  </sheetPr>
  <dimension ref="A1:L43"/>
  <sheetViews>
    <sheetView showWhiteSpace="0" topLeftCell="A3" zoomScaleNormal="100" zoomScaleSheetLayoutView="90" zoomScalePageLayoutView="81" workbookViewId="0">
      <selection activeCell="C42" sqref="C42"/>
    </sheetView>
  </sheetViews>
  <sheetFormatPr defaultColWidth="14.453125" defaultRowHeight="21.75" customHeight="1" x14ac:dyDescent="0.6"/>
  <cols>
    <col min="1" max="2" width="1.26953125" style="45" customWidth="1"/>
    <col min="3" max="3" width="33.81640625" style="45" customWidth="1"/>
    <col min="4" max="4" width="8.453125" style="45" customWidth="1"/>
    <col min="5" max="5" width="0.7265625" style="45" customWidth="1"/>
    <col min="6" max="6" width="12.453125" style="45" customWidth="1"/>
    <col min="7" max="7" width="0.7265625" style="45" customWidth="1"/>
    <col min="8" max="8" width="12.453125" style="45" customWidth="1"/>
    <col min="9" max="9" width="0.7265625" style="45" customWidth="1"/>
    <col min="10" max="10" width="12.453125" style="45" customWidth="1"/>
    <col min="11" max="11" width="0.7265625" style="45" customWidth="1"/>
    <col min="12" max="12" width="12.453125" style="45" customWidth="1"/>
    <col min="13" max="16384" width="14.453125" style="45"/>
  </cols>
  <sheetData>
    <row r="1" spans="1:12" ht="21.75" customHeight="1" x14ac:dyDescent="0.6">
      <c r="A1" s="38" t="s">
        <v>0</v>
      </c>
      <c r="B1" s="38"/>
      <c r="C1" s="38"/>
      <c r="D1" s="39"/>
      <c r="E1" s="40"/>
      <c r="F1" s="41"/>
      <c r="G1" s="42"/>
      <c r="H1" s="41"/>
      <c r="I1" s="43"/>
      <c r="J1" s="41"/>
      <c r="K1" s="42"/>
      <c r="L1" s="44" t="s">
        <v>4</v>
      </c>
    </row>
    <row r="2" spans="1:12" ht="21.75" customHeight="1" x14ac:dyDescent="0.6">
      <c r="A2" s="38" t="s">
        <v>52</v>
      </c>
      <c r="B2" s="38"/>
      <c r="C2" s="38"/>
      <c r="D2" s="39"/>
      <c r="E2" s="40"/>
      <c r="F2" s="41"/>
      <c r="G2" s="42"/>
      <c r="H2" s="41"/>
      <c r="I2" s="43"/>
      <c r="J2" s="41"/>
      <c r="K2" s="42"/>
      <c r="L2" s="41"/>
    </row>
    <row r="3" spans="1:12" ht="21.75" customHeight="1" x14ac:dyDescent="0.6">
      <c r="A3" s="46" t="s">
        <v>137</v>
      </c>
      <c r="B3" s="47"/>
      <c r="C3" s="47"/>
      <c r="D3" s="48"/>
      <c r="E3" s="49"/>
      <c r="F3" s="50"/>
      <c r="G3" s="51"/>
      <c r="H3" s="50"/>
      <c r="I3" s="52"/>
      <c r="J3" s="50"/>
      <c r="K3" s="51"/>
      <c r="L3" s="50"/>
    </row>
    <row r="4" spans="1:12" ht="21.75" customHeight="1" x14ac:dyDescent="0.6">
      <c r="A4" s="40"/>
      <c r="B4" s="40"/>
      <c r="C4" s="40"/>
      <c r="D4" s="39"/>
      <c r="E4" s="40"/>
      <c r="F4" s="41"/>
      <c r="G4" s="42"/>
      <c r="H4" s="41"/>
      <c r="I4" s="43"/>
      <c r="J4" s="41"/>
      <c r="K4" s="42"/>
      <c r="L4" s="41"/>
    </row>
    <row r="5" spans="1:12" ht="21.75" customHeight="1" x14ac:dyDescent="0.6">
      <c r="A5" s="53"/>
      <c r="B5" s="40"/>
      <c r="C5" s="40"/>
      <c r="D5" s="54"/>
      <c r="E5" s="38"/>
      <c r="F5" s="55"/>
      <c r="G5" s="55"/>
      <c r="H5" s="56" t="s">
        <v>2</v>
      </c>
      <c r="I5" s="57"/>
      <c r="J5" s="55"/>
      <c r="K5" s="55"/>
      <c r="L5" s="56" t="s">
        <v>3</v>
      </c>
    </row>
    <row r="6" spans="1:12" ht="21.75" customHeight="1" x14ac:dyDescent="0.6">
      <c r="A6" s="40"/>
      <c r="B6" s="40"/>
      <c r="C6" s="40"/>
      <c r="D6" s="39"/>
      <c r="E6" s="38"/>
      <c r="F6" s="44" t="s">
        <v>136</v>
      </c>
      <c r="G6" s="40"/>
      <c r="H6" s="44" t="s">
        <v>7</v>
      </c>
      <c r="I6" s="58"/>
      <c r="J6" s="44" t="s">
        <v>136</v>
      </c>
      <c r="K6" s="40"/>
      <c r="L6" s="44" t="s">
        <v>7</v>
      </c>
    </row>
    <row r="7" spans="1:12" ht="21.75" customHeight="1" x14ac:dyDescent="0.6">
      <c r="A7" s="40"/>
      <c r="B7" s="40"/>
      <c r="C7" s="40"/>
      <c r="D7" s="20" t="s">
        <v>8</v>
      </c>
      <c r="E7" s="38"/>
      <c r="F7" s="56" t="s">
        <v>9</v>
      </c>
      <c r="G7" s="38"/>
      <c r="H7" s="56" t="s">
        <v>9</v>
      </c>
      <c r="I7" s="58"/>
      <c r="J7" s="56" t="s">
        <v>9</v>
      </c>
      <c r="K7" s="38"/>
      <c r="L7" s="56" t="s">
        <v>9</v>
      </c>
    </row>
    <row r="8" spans="1:12" ht="21.75" customHeight="1" x14ac:dyDescent="0.6">
      <c r="A8" s="40"/>
      <c r="B8" s="40"/>
      <c r="C8" s="40"/>
      <c r="D8" s="39"/>
      <c r="E8" s="40"/>
      <c r="F8" s="41"/>
      <c r="G8" s="59"/>
      <c r="H8" s="41"/>
      <c r="I8" s="59"/>
      <c r="J8" s="41"/>
      <c r="K8" s="59"/>
      <c r="L8" s="41"/>
    </row>
    <row r="9" spans="1:12" ht="21.75" customHeight="1" x14ac:dyDescent="0.6">
      <c r="A9" s="40" t="s">
        <v>53</v>
      </c>
      <c r="B9" s="40"/>
      <c r="C9" s="40"/>
      <c r="D9" s="39"/>
      <c r="E9" s="40"/>
      <c r="F9" s="60">
        <v>23077</v>
      </c>
      <c r="G9" s="59"/>
      <c r="H9" s="61">
        <v>43350</v>
      </c>
      <c r="I9" s="59"/>
      <c r="J9" s="61">
        <v>19992</v>
      </c>
      <c r="K9" s="59"/>
      <c r="L9" s="61">
        <v>32264</v>
      </c>
    </row>
    <row r="10" spans="1:12" ht="21.75" customHeight="1" x14ac:dyDescent="0.6">
      <c r="A10" s="40" t="s">
        <v>54</v>
      </c>
      <c r="B10" s="40"/>
      <c r="C10" s="40"/>
      <c r="D10" s="39"/>
      <c r="E10" s="40"/>
      <c r="F10" s="60">
        <v>78543</v>
      </c>
      <c r="G10" s="59"/>
      <c r="H10" s="61">
        <v>71991</v>
      </c>
      <c r="I10" s="59"/>
      <c r="J10" s="61">
        <v>59673</v>
      </c>
      <c r="K10" s="59"/>
      <c r="L10" s="61">
        <v>58623</v>
      </c>
    </row>
    <row r="11" spans="1:12" ht="21.75" customHeight="1" x14ac:dyDescent="0.6">
      <c r="A11" s="40" t="s">
        <v>55</v>
      </c>
      <c r="B11" s="40"/>
      <c r="C11" s="40"/>
      <c r="D11" s="39">
        <v>12</v>
      </c>
      <c r="E11" s="40"/>
      <c r="F11" s="60">
        <v>0</v>
      </c>
      <c r="G11" s="59"/>
      <c r="H11" s="61">
        <v>0</v>
      </c>
      <c r="I11" s="59"/>
      <c r="J11" s="61">
        <v>0</v>
      </c>
      <c r="K11" s="59"/>
      <c r="L11" s="61">
        <v>5459</v>
      </c>
    </row>
    <row r="12" spans="1:12" ht="21.75" customHeight="1" x14ac:dyDescent="0.6">
      <c r="A12" s="40" t="s">
        <v>56</v>
      </c>
      <c r="B12" s="40"/>
      <c r="C12" s="40"/>
      <c r="D12" s="62"/>
      <c r="E12" s="40"/>
      <c r="F12" s="63">
        <v>767</v>
      </c>
      <c r="G12" s="59"/>
      <c r="H12" s="64">
        <v>261</v>
      </c>
      <c r="I12" s="59"/>
      <c r="J12" s="64">
        <v>2555</v>
      </c>
      <c r="K12" s="59"/>
      <c r="L12" s="64">
        <v>1950</v>
      </c>
    </row>
    <row r="13" spans="1:12" ht="6" customHeight="1" x14ac:dyDescent="0.6">
      <c r="A13" s="40"/>
      <c r="B13" s="40"/>
      <c r="C13" s="40"/>
      <c r="D13" s="39"/>
      <c r="E13" s="40"/>
      <c r="F13" s="41"/>
      <c r="G13" s="59"/>
      <c r="H13" s="41"/>
      <c r="I13" s="59"/>
      <c r="J13" s="41"/>
      <c r="K13" s="59"/>
      <c r="L13" s="41"/>
    </row>
    <row r="14" spans="1:12" ht="21.75" customHeight="1" x14ac:dyDescent="0.6">
      <c r="A14" s="38" t="s">
        <v>57</v>
      </c>
      <c r="B14" s="53"/>
      <c r="C14" s="38"/>
      <c r="D14" s="39"/>
      <c r="E14" s="40"/>
      <c r="F14" s="50">
        <f>SUM(F9:F13)</f>
        <v>102387</v>
      </c>
      <c r="G14" s="59"/>
      <c r="H14" s="50">
        <f>SUM(H9:H13)</f>
        <v>115602</v>
      </c>
      <c r="I14" s="59"/>
      <c r="J14" s="50">
        <f>SUM(J9:J13)</f>
        <v>82220</v>
      </c>
      <c r="K14" s="59"/>
      <c r="L14" s="50">
        <f>SUM(L9:L13)</f>
        <v>98296</v>
      </c>
    </row>
    <row r="15" spans="1:12" ht="21.75" customHeight="1" x14ac:dyDescent="0.6">
      <c r="A15" s="40"/>
      <c r="B15" s="40"/>
      <c r="C15" s="40"/>
      <c r="D15" s="39"/>
      <c r="E15" s="40"/>
      <c r="F15" s="41"/>
      <c r="G15" s="59"/>
      <c r="H15" s="41"/>
      <c r="I15" s="59"/>
      <c r="J15" s="41"/>
      <c r="K15" s="59"/>
    </row>
    <row r="16" spans="1:12" ht="21.75" customHeight="1" x14ac:dyDescent="0.6">
      <c r="A16" s="40" t="s">
        <v>159</v>
      </c>
      <c r="B16" s="40"/>
      <c r="C16" s="40"/>
      <c r="D16" s="62"/>
      <c r="E16" s="40"/>
      <c r="F16" s="61">
        <v>-19037</v>
      </c>
      <c r="G16" s="42"/>
      <c r="H16" s="61">
        <v>-32905</v>
      </c>
      <c r="I16" s="42"/>
      <c r="J16" s="61">
        <v>-16357</v>
      </c>
      <c r="K16" s="42"/>
      <c r="L16" s="61">
        <v>-23781</v>
      </c>
    </row>
    <row r="17" spans="1:12" ht="21.75" customHeight="1" x14ac:dyDescent="0.6">
      <c r="A17" s="40" t="s">
        <v>160</v>
      </c>
      <c r="B17" s="40"/>
      <c r="C17" s="40"/>
      <c r="D17" s="62"/>
      <c r="E17" s="40"/>
      <c r="F17" s="61">
        <v>-58027</v>
      </c>
      <c r="G17" s="42"/>
      <c r="H17" s="61">
        <v>-50404</v>
      </c>
      <c r="I17" s="42"/>
      <c r="J17" s="61">
        <v>-44847</v>
      </c>
      <c r="K17" s="42"/>
      <c r="L17" s="61">
        <v>-41797</v>
      </c>
    </row>
    <row r="18" spans="1:12" ht="21.75" customHeight="1" x14ac:dyDescent="0.6">
      <c r="A18" s="40" t="s">
        <v>142</v>
      </c>
      <c r="B18" s="40"/>
      <c r="C18" s="40"/>
      <c r="D18" s="62"/>
      <c r="E18" s="40"/>
      <c r="F18" s="61">
        <v>-11081</v>
      </c>
      <c r="G18" s="59"/>
      <c r="H18" s="61">
        <v>-10769</v>
      </c>
      <c r="I18" s="59"/>
      <c r="J18" s="61">
        <v>-8516</v>
      </c>
      <c r="K18" s="59"/>
      <c r="L18" s="61">
        <v>-8207</v>
      </c>
    </row>
    <row r="19" spans="1:12" ht="21.75" customHeight="1" x14ac:dyDescent="0.6">
      <c r="A19" s="40" t="s">
        <v>58</v>
      </c>
      <c r="B19" s="40"/>
      <c r="C19" s="40"/>
      <c r="D19" s="39"/>
      <c r="E19" s="40"/>
      <c r="F19" s="61">
        <v>-14405</v>
      </c>
      <c r="G19" s="59"/>
      <c r="H19" s="61">
        <v>-15366</v>
      </c>
      <c r="I19" s="59"/>
      <c r="J19" s="61">
        <v>-13043</v>
      </c>
      <c r="K19" s="59"/>
      <c r="L19" s="61">
        <v>-14097</v>
      </c>
    </row>
    <row r="20" spans="1:12" ht="21.75" customHeight="1" x14ac:dyDescent="0.6">
      <c r="A20" s="40" t="s">
        <v>59</v>
      </c>
      <c r="B20" s="40"/>
      <c r="C20" s="40"/>
      <c r="D20" s="39"/>
      <c r="E20" s="59"/>
      <c r="F20" s="64">
        <v>-587</v>
      </c>
      <c r="G20" s="59"/>
      <c r="H20" s="64">
        <v>-400</v>
      </c>
      <c r="I20" s="59"/>
      <c r="J20" s="64">
        <v>-529</v>
      </c>
      <c r="K20" s="59"/>
      <c r="L20" s="64">
        <v>-339</v>
      </c>
    </row>
    <row r="21" spans="1:12" ht="6" customHeight="1" x14ac:dyDescent="0.6">
      <c r="A21" s="40"/>
      <c r="B21" s="40"/>
      <c r="C21" s="40"/>
      <c r="D21" s="39"/>
      <c r="E21" s="40"/>
      <c r="F21" s="41"/>
      <c r="G21" s="59"/>
      <c r="H21" s="41"/>
      <c r="I21" s="59"/>
      <c r="J21" s="41"/>
      <c r="K21" s="59"/>
      <c r="L21" s="41"/>
    </row>
    <row r="22" spans="1:12" ht="21.75" customHeight="1" x14ac:dyDescent="0.6">
      <c r="A22" s="38" t="s">
        <v>60</v>
      </c>
      <c r="B22" s="53"/>
      <c r="C22" s="40"/>
      <c r="D22" s="39"/>
      <c r="E22" s="40"/>
      <c r="F22" s="50">
        <f>SUM(F16:F21)</f>
        <v>-103137</v>
      </c>
      <c r="G22" s="41"/>
      <c r="H22" s="50">
        <f>SUM(H16:H21)</f>
        <v>-109844</v>
      </c>
      <c r="I22" s="41"/>
      <c r="J22" s="50">
        <f>SUM(J16:J21)</f>
        <v>-83292</v>
      </c>
      <c r="K22" s="41"/>
      <c r="L22" s="50">
        <f>SUM(L16:L21)</f>
        <v>-88221</v>
      </c>
    </row>
    <row r="23" spans="1:12" ht="21.75" customHeight="1" x14ac:dyDescent="0.6">
      <c r="A23" s="40"/>
      <c r="B23" s="40"/>
      <c r="C23" s="40"/>
      <c r="D23" s="39"/>
      <c r="E23" s="40"/>
      <c r="F23" s="41"/>
      <c r="G23" s="41"/>
      <c r="H23" s="41"/>
      <c r="I23" s="41"/>
      <c r="J23" s="41"/>
      <c r="K23" s="41"/>
      <c r="L23" s="41"/>
    </row>
    <row r="24" spans="1:12" ht="21.75" customHeight="1" x14ac:dyDescent="0.6">
      <c r="A24" s="38" t="s">
        <v>150</v>
      </c>
      <c r="B24" s="40"/>
      <c r="C24" s="40"/>
      <c r="D24" s="39"/>
      <c r="E24" s="40"/>
      <c r="F24" s="41">
        <f>SUM(F14,F22)</f>
        <v>-750</v>
      </c>
      <c r="G24" s="41"/>
      <c r="H24" s="41">
        <f>SUM(H14,H22)</f>
        <v>5758</v>
      </c>
      <c r="I24" s="41"/>
      <c r="J24" s="41">
        <f>SUM(J14,J22)</f>
        <v>-1072</v>
      </c>
      <c r="K24" s="41"/>
      <c r="L24" s="41">
        <f>SUM(L14,L22)</f>
        <v>10075</v>
      </c>
    </row>
    <row r="25" spans="1:12" ht="21.75" customHeight="1" x14ac:dyDescent="0.6">
      <c r="A25" s="40" t="s">
        <v>151</v>
      </c>
      <c r="B25" s="40"/>
      <c r="C25" s="40"/>
      <c r="D25" s="39">
        <v>18</v>
      </c>
      <c r="E25" s="40"/>
      <c r="F25" s="64">
        <v>139</v>
      </c>
      <c r="G25" s="59"/>
      <c r="H25" s="64">
        <v>-1176</v>
      </c>
      <c r="I25" s="59"/>
      <c r="J25" s="64">
        <v>202</v>
      </c>
      <c r="K25" s="59"/>
      <c r="L25" s="64">
        <v>-945</v>
      </c>
    </row>
    <row r="26" spans="1:12" ht="6" customHeight="1" x14ac:dyDescent="0.6">
      <c r="A26" s="40"/>
      <c r="B26" s="40"/>
      <c r="C26" s="40"/>
      <c r="D26" s="39"/>
      <c r="E26" s="40"/>
      <c r="F26" s="41"/>
      <c r="G26" s="59"/>
      <c r="H26" s="41"/>
      <c r="I26" s="59"/>
      <c r="J26" s="41"/>
      <c r="K26" s="59"/>
      <c r="L26" s="41"/>
    </row>
    <row r="27" spans="1:12" ht="21.75" customHeight="1" x14ac:dyDescent="0.6">
      <c r="A27" s="38" t="s">
        <v>152</v>
      </c>
      <c r="B27" s="40"/>
      <c r="C27" s="40"/>
      <c r="D27" s="39"/>
      <c r="E27" s="40"/>
      <c r="F27" s="50">
        <f>SUM(F24:F26)</f>
        <v>-611</v>
      </c>
      <c r="G27" s="41"/>
      <c r="H27" s="50">
        <f>SUM(H24:H26)</f>
        <v>4582</v>
      </c>
      <c r="I27" s="41"/>
      <c r="J27" s="50">
        <f>SUM(J24:J26)</f>
        <v>-870</v>
      </c>
      <c r="K27" s="41"/>
      <c r="L27" s="50">
        <f>SUM(L24:L26)</f>
        <v>9130</v>
      </c>
    </row>
    <row r="28" spans="1:12" ht="21.75" customHeight="1" x14ac:dyDescent="0.6">
      <c r="A28" s="65"/>
      <c r="B28" s="40"/>
      <c r="C28" s="40"/>
      <c r="D28" s="39"/>
      <c r="E28" s="40"/>
      <c r="F28" s="41"/>
      <c r="G28" s="41"/>
      <c r="H28" s="41"/>
      <c r="I28" s="41"/>
      <c r="J28" s="41"/>
      <c r="K28" s="41"/>
      <c r="L28" s="41"/>
    </row>
    <row r="29" spans="1:12" ht="21.75" customHeight="1" thickBot="1" x14ac:dyDescent="0.65">
      <c r="A29" s="65" t="s">
        <v>153</v>
      </c>
      <c r="B29" s="66"/>
      <c r="C29" s="66"/>
      <c r="D29" s="67"/>
      <c r="E29" s="66"/>
      <c r="F29" s="70">
        <f>F27+F39</f>
        <v>-611</v>
      </c>
      <c r="G29" s="68"/>
      <c r="H29" s="70">
        <f>H27+H39</f>
        <v>4582</v>
      </c>
      <c r="I29" s="68"/>
      <c r="J29" s="70">
        <f>J27+J39</f>
        <v>-870</v>
      </c>
      <c r="K29" s="68"/>
      <c r="L29" s="70">
        <f>L27+L39</f>
        <v>9130</v>
      </c>
    </row>
    <row r="30" spans="1:12" ht="21.75" customHeight="1" thickTop="1" x14ac:dyDescent="0.6">
      <c r="A30" s="65"/>
      <c r="B30" s="66"/>
      <c r="C30" s="66"/>
      <c r="D30" s="67"/>
      <c r="E30" s="66"/>
      <c r="F30" s="68"/>
      <c r="G30" s="68"/>
      <c r="H30" s="68"/>
      <c r="I30" s="68"/>
      <c r="J30" s="68"/>
      <c r="K30" s="68"/>
      <c r="L30" s="68"/>
    </row>
    <row r="31" spans="1:12" ht="20.65" customHeight="1" x14ac:dyDescent="0.6">
      <c r="A31" s="65" t="s">
        <v>154</v>
      </c>
      <c r="B31" s="66"/>
      <c r="C31" s="66"/>
      <c r="D31" s="67"/>
      <c r="E31" s="68"/>
      <c r="F31" s="68"/>
      <c r="G31" s="68"/>
      <c r="H31" s="68"/>
      <c r="I31" s="68"/>
      <c r="J31" s="68"/>
      <c r="K31" s="68"/>
      <c r="L31" s="68"/>
    </row>
    <row r="32" spans="1:12" ht="21.75" customHeight="1" thickBot="1" x14ac:dyDescent="0.65">
      <c r="A32" s="65"/>
      <c r="B32" s="66" t="s">
        <v>155</v>
      </c>
      <c r="C32" s="66"/>
      <c r="D32" s="67">
        <v>19</v>
      </c>
      <c r="E32" s="66"/>
      <c r="F32" s="168" t="s">
        <v>143</v>
      </c>
      <c r="G32" s="71"/>
      <c r="H32" s="72">
        <v>0.03</v>
      </c>
      <c r="I32" s="73"/>
      <c r="J32" s="168" t="s">
        <v>143</v>
      </c>
      <c r="K32" s="74"/>
      <c r="L32" s="72">
        <v>0.06</v>
      </c>
    </row>
    <row r="33" spans="1:12" ht="21.75" customHeight="1" thickTop="1" x14ac:dyDescent="0.6">
      <c r="A33" s="66"/>
      <c r="B33" s="69"/>
      <c r="C33" s="66"/>
      <c r="D33" s="67"/>
      <c r="E33" s="66"/>
      <c r="F33" s="68"/>
      <c r="G33" s="68"/>
      <c r="H33" s="68"/>
      <c r="I33" s="68"/>
      <c r="J33" s="68"/>
      <c r="K33" s="68"/>
      <c r="L33" s="68"/>
    </row>
    <row r="34" spans="1:12" ht="21.75" customHeight="1" x14ac:dyDescent="0.6">
      <c r="A34" s="66"/>
      <c r="B34" s="66"/>
      <c r="C34" s="66"/>
      <c r="D34" s="67"/>
      <c r="E34" s="66"/>
      <c r="F34" s="68"/>
      <c r="G34" s="68"/>
      <c r="H34" s="68"/>
      <c r="I34" s="68"/>
      <c r="J34" s="68"/>
      <c r="K34" s="68"/>
      <c r="L34" s="68"/>
    </row>
    <row r="35" spans="1:12" ht="21.75" customHeight="1" x14ac:dyDescent="0.6">
      <c r="A35" s="66"/>
      <c r="B35" s="66"/>
      <c r="C35" s="66"/>
      <c r="D35" s="67"/>
      <c r="E35" s="66"/>
      <c r="F35" s="135"/>
      <c r="G35" s="136"/>
      <c r="H35" s="135"/>
      <c r="I35" s="136"/>
      <c r="J35" s="135"/>
      <c r="K35" s="136"/>
      <c r="L35" s="135"/>
    </row>
    <row r="36" spans="1:12" ht="21.75" customHeight="1" x14ac:dyDescent="0.6">
      <c r="A36" s="66"/>
      <c r="B36" s="66"/>
      <c r="C36" s="66"/>
      <c r="D36" s="67"/>
      <c r="E36" s="66"/>
      <c r="F36" s="135"/>
      <c r="G36" s="136"/>
      <c r="H36" s="135"/>
      <c r="I36" s="136"/>
      <c r="J36" s="135"/>
      <c r="K36" s="136"/>
      <c r="L36" s="135"/>
    </row>
    <row r="37" spans="1:12" ht="21.75" customHeight="1" x14ac:dyDescent="0.6">
      <c r="A37" s="66"/>
      <c r="B37" s="66"/>
      <c r="C37" s="66"/>
      <c r="D37" s="67"/>
      <c r="E37" s="66"/>
      <c r="F37" s="68"/>
      <c r="G37" s="68"/>
      <c r="H37" s="68"/>
      <c r="I37" s="68"/>
      <c r="J37" s="68"/>
      <c r="K37" s="68"/>
      <c r="L37" s="68"/>
    </row>
    <row r="38" spans="1:12" ht="21.75" customHeight="1" x14ac:dyDescent="0.6">
      <c r="A38" s="65"/>
      <c r="B38" s="66"/>
      <c r="C38" s="66"/>
      <c r="D38" s="67"/>
      <c r="E38" s="66"/>
      <c r="F38" s="68"/>
      <c r="G38" s="68"/>
      <c r="H38" s="68"/>
      <c r="I38" s="68"/>
      <c r="J38" s="68"/>
      <c r="K38" s="68"/>
      <c r="L38" s="68"/>
    </row>
    <row r="39" spans="1:12" ht="21.75" customHeight="1" x14ac:dyDescent="0.6">
      <c r="A39" s="65"/>
      <c r="B39" s="137"/>
      <c r="C39" s="66"/>
      <c r="D39" s="67"/>
      <c r="E39" s="66"/>
      <c r="F39" s="135"/>
      <c r="G39" s="136"/>
      <c r="H39" s="135"/>
      <c r="I39" s="136"/>
      <c r="J39" s="135"/>
      <c r="K39" s="136"/>
      <c r="L39" s="135"/>
    </row>
    <row r="40" spans="1:12" ht="21.75" customHeight="1" x14ac:dyDescent="0.6">
      <c r="A40" s="65"/>
      <c r="B40" s="66"/>
      <c r="C40" s="66"/>
      <c r="D40" s="67"/>
      <c r="E40" s="66"/>
      <c r="F40" s="39"/>
      <c r="G40" s="39"/>
      <c r="H40" s="39"/>
      <c r="I40" s="39"/>
      <c r="J40" s="39"/>
      <c r="K40" s="68"/>
      <c r="L40" s="39"/>
    </row>
    <row r="41" spans="1:12" ht="21.75" customHeight="1" x14ac:dyDescent="0.6">
      <c r="A41" s="65"/>
      <c r="B41" s="66"/>
      <c r="C41" s="66"/>
      <c r="D41" s="67"/>
      <c r="E41" s="66"/>
      <c r="F41" s="39"/>
      <c r="G41" s="39"/>
      <c r="H41" s="39"/>
      <c r="I41" s="39"/>
      <c r="J41" s="39"/>
      <c r="K41" s="68"/>
      <c r="L41" s="39"/>
    </row>
    <row r="42" spans="1:12" ht="3" customHeight="1" x14ac:dyDescent="0.6"/>
    <row r="43" spans="1:12" ht="22" customHeight="1" x14ac:dyDescent="0.6">
      <c r="A43" s="75" t="s">
        <v>31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</row>
  </sheetData>
  <pageMargins left="0.8" right="0.5" top="0.5" bottom="0.6" header="0.49" footer="0.4"/>
  <pageSetup paperSize="9" scale="92" firstPageNumber="5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16E0-31ED-4C2E-AAB7-0A924ED1184A}">
  <sheetPr>
    <tabColor rgb="FFE2EFD9"/>
  </sheetPr>
  <dimension ref="A1:Q29"/>
  <sheetViews>
    <sheetView zoomScaleNormal="100" zoomScaleSheetLayoutView="85" zoomScalePageLayoutView="64" workbookViewId="0">
      <selection activeCell="C3" sqref="C3"/>
    </sheetView>
  </sheetViews>
  <sheetFormatPr defaultColWidth="14.453125" defaultRowHeight="20.65" customHeight="1" x14ac:dyDescent="0.6"/>
  <cols>
    <col min="1" max="2" width="1.453125" style="45" customWidth="1"/>
    <col min="3" max="3" width="38.1796875" style="45" customWidth="1"/>
    <col min="4" max="4" width="3.26953125" style="45" customWidth="1"/>
    <col min="5" max="5" width="4.453125" style="45" customWidth="1"/>
    <col min="6" max="6" width="0.7265625" style="45" customWidth="1"/>
    <col min="7" max="7" width="11.54296875" style="45" customWidth="1"/>
    <col min="8" max="8" width="0.7265625" style="45" customWidth="1"/>
    <col min="9" max="9" width="11.54296875" style="45" customWidth="1"/>
    <col min="10" max="10" width="0.7265625" style="45" customWidth="1"/>
    <col min="11" max="11" width="11.54296875" style="45" customWidth="1"/>
    <col min="12" max="12" width="0.7265625" style="45" customWidth="1"/>
    <col min="13" max="13" width="11.54296875" style="45" customWidth="1"/>
    <col min="14" max="14" width="0.7265625" style="45" customWidth="1"/>
    <col min="15" max="15" width="16.26953125" style="45" customWidth="1"/>
    <col min="16" max="16" width="0.7265625" style="45" customWidth="1"/>
    <col min="17" max="17" width="14.453125" style="45" customWidth="1"/>
    <col min="18" max="16384" width="14.453125" style="45"/>
  </cols>
  <sheetData>
    <row r="1" spans="1:17" ht="21.75" customHeight="1" x14ac:dyDescent="0.6">
      <c r="A1" s="38" t="s">
        <v>0</v>
      </c>
      <c r="B1" s="77"/>
      <c r="C1" s="77"/>
      <c r="D1" s="77"/>
      <c r="E1" s="41"/>
      <c r="F1" s="78"/>
      <c r="G1" s="41"/>
      <c r="H1" s="78"/>
      <c r="I1" s="41"/>
      <c r="J1" s="78"/>
      <c r="K1" s="41"/>
      <c r="L1" s="78"/>
      <c r="M1" s="41"/>
      <c r="N1" s="41"/>
      <c r="O1" s="41"/>
      <c r="P1" s="41"/>
      <c r="Q1" s="79" t="s">
        <v>4</v>
      </c>
    </row>
    <row r="2" spans="1:17" ht="21.75" customHeight="1" x14ac:dyDescent="0.6">
      <c r="A2" s="38" t="s">
        <v>118</v>
      </c>
      <c r="B2" s="77"/>
      <c r="C2" s="77"/>
      <c r="D2" s="77"/>
      <c r="E2" s="41"/>
      <c r="F2" s="78"/>
      <c r="G2" s="41"/>
      <c r="H2" s="78"/>
      <c r="I2" s="41"/>
      <c r="J2" s="78"/>
      <c r="K2" s="41"/>
      <c r="L2" s="78"/>
      <c r="M2" s="41"/>
      <c r="N2" s="41"/>
      <c r="O2" s="41"/>
      <c r="P2" s="41"/>
      <c r="Q2" s="41"/>
    </row>
    <row r="3" spans="1:17" ht="21.75" customHeight="1" x14ac:dyDescent="0.6">
      <c r="A3" s="46" t="s">
        <v>137</v>
      </c>
      <c r="B3" s="80"/>
      <c r="C3" s="80"/>
      <c r="D3" s="80"/>
      <c r="E3" s="50"/>
      <c r="F3" s="81"/>
      <c r="G3" s="50"/>
      <c r="H3" s="81"/>
      <c r="I3" s="50"/>
      <c r="J3" s="81"/>
      <c r="K3" s="50"/>
      <c r="L3" s="81"/>
      <c r="M3" s="50"/>
      <c r="N3" s="50"/>
      <c r="O3" s="50"/>
      <c r="P3" s="50"/>
      <c r="Q3" s="50"/>
    </row>
    <row r="4" spans="1:17" ht="21" customHeight="1" x14ac:dyDescent="0.6">
      <c r="A4" s="82"/>
      <c r="B4" s="82"/>
      <c r="C4" s="82"/>
      <c r="D4" s="82"/>
      <c r="E4" s="41"/>
      <c r="F4" s="78"/>
      <c r="G4" s="41"/>
      <c r="H4" s="78"/>
      <c r="I4" s="41"/>
      <c r="J4" s="78"/>
      <c r="K4" s="41"/>
      <c r="L4" s="78"/>
      <c r="M4" s="41"/>
      <c r="N4" s="41"/>
      <c r="O4" s="41"/>
      <c r="P4" s="41"/>
      <c r="Q4" s="41"/>
    </row>
    <row r="5" spans="1:17" s="143" customFormat="1" ht="21" customHeight="1" x14ac:dyDescent="0.55000000000000004">
      <c r="A5" s="138"/>
      <c r="B5" s="139"/>
      <c r="C5" s="139"/>
      <c r="D5" s="139"/>
      <c r="E5" s="140"/>
      <c r="F5" s="139"/>
      <c r="G5" s="141"/>
      <c r="H5" s="142"/>
      <c r="I5" s="141"/>
      <c r="J5" s="142"/>
      <c r="K5" s="141"/>
      <c r="L5" s="142"/>
      <c r="M5" s="141"/>
      <c r="N5" s="141"/>
      <c r="O5" s="141"/>
      <c r="P5" s="141"/>
      <c r="Q5" s="142" t="s">
        <v>61</v>
      </c>
    </row>
    <row r="6" spans="1:17" s="143" customFormat="1" ht="21" customHeight="1" x14ac:dyDescent="0.55000000000000004">
      <c r="A6" s="138"/>
      <c r="B6" s="139"/>
      <c r="C6" s="139"/>
      <c r="D6" s="139"/>
      <c r="E6" s="140"/>
      <c r="F6" s="139"/>
      <c r="G6" s="169" t="s">
        <v>62</v>
      </c>
      <c r="H6" s="169"/>
      <c r="I6" s="169"/>
      <c r="J6" s="169"/>
      <c r="K6" s="169"/>
      <c r="L6" s="169"/>
      <c r="M6" s="169"/>
      <c r="N6" s="169"/>
      <c r="O6" s="169"/>
      <c r="P6" s="144"/>
      <c r="Q6" s="145"/>
    </row>
    <row r="7" spans="1:17" s="143" customFormat="1" ht="21" customHeight="1" x14ac:dyDescent="0.55000000000000004">
      <c r="A7" s="138"/>
      <c r="B7" s="138"/>
      <c r="C7" s="138"/>
      <c r="D7" s="138"/>
      <c r="E7" s="138"/>
      <c r="F7" s="146"/>
      <c r="G7" s="138"/>
      <c r="H7" s="146"/>
      <c r="I7" s="145"/>
      <c r="J7" s="146"/>
      <c r="K7" s="138"/>
      <c r="L7" s="138"/>
      <c r="M7" s="138"/>
      <c r="N7" s="138"/>
      <c r="O7" s="147" t="s">
        <v>63</v>
      </c>
      <c r="P7" s="148"/>
      <c r="Q7" s="145"/>
    </row>
    <row r="8" spans="1:17" s="143" customFormat="1" ht="21" customHeight="1" x14ac:dyDescent="0.55000000000000004">
      <c r="A8" s="138"/>
      <c r="B8" s="138"/>
      <c r="C8" s="138"/>
      <c r="D8" s="138"/>
      <c r="E8" s="138"/>
      <c r="F8" s="146"/>
      <c r="G8" s="138"/>
      <c r="H8" s="146"/>
      <c r="I8" s="145"/>
      <c r="J8" s="146"/>
      <c r="K8" s="138"/>
      <c r="L8" s="138"/>
      <c r="M8" s="138"/>
      <c r="N8" s="138"/>
      <c r="O8" s="142" t="s">
        <v>133</v>
      </c>
      <c r="P8" s="139"/>
      <c r="Q8" s="145"/>
    </row>
    <row r="9" spans="1:17" s="143" customFormat="1" ht="21" customHeight="1" x14ac:dyDescent="0.55000000000000004">
      <c r="A9" s="138"/>
      <c r="B9" s="138"/>
      <c r="C9" s="138"/>
      <c r="D9" s="138"/>
      <c r="E9" s="145"/>
      <c r="F9" s="146"/>
      <c r="G9" s="138"/>
      <c r="H9" s="146"/>
      <c r="I9" s="145"/>
      <c r="J9" s="146"/>
      <c r="K9" s="149"/>
      <c r="L9" s="149"/>
      <c r="M9" s="149"/>
      <c r="N9" s="138"/>
      <c r="O9" s="139" t="s">
        <v>64</v>
      </c>
      <c r="P9" s="140"/>
      <c r="Q9" s="145"/>
    </row>
    <row r="10" spans="1:17" s="143" customFormat="1" ht="21" customHeight="1" x14ac:dyDescent="0.55000000000000004">
      <c r="A10" s="138"/>
      <c r="B10" s="138"/>
      <c r="C10" s="138"/>
      <c r="D10" s="138"/>
      <c r="E10" s="145"/>
      <c r="F10" s="146"/>
      <c r="G10" s="145"/>
      <c r="H10" s="146"/>
      <c r="I10" s="145"/>
      <c r="J10" s="146"/>
      <c r="K10" s="170" t="s">
        <v>46</v>
      </c>
      <c r="L10" s="170"/>
      <c r="M10" s="170"/>
      <c r="N10" s="138"/>
      <c r="O10" s="145" t="s">
        <v>65</v>
      </c>
      <c r="P10" s="138"/>
      <c r="Q10" s="145"/>
    </row>
    <row r="11" spans="1:17" s="143" customFormat="1" ht="21" customHeight="1" x14ac:dyDescent="0.55000000000000004">
      <c r="A11" s="138"/>
      <c r="B11" s="138"/>
      <c r="C11" s="138"/>
      <c r="D11" s="138"/>
      <c r="E11" s="145"/>
      <c r="F11" s="146"/>
      <c r="G11" s="145" t="s">
        <v>66</v>
      </c>
      <c r="H11" s="146"/>
      <c r="I11" s="145" t="s">
        <v>67</v>
      </c>
      <c r="J11" s="146"/>
      <c r="K11" s="145" t="s">
        <v>156</v>
      </c>
      <c r="L11" s="146"/>
      <c r="M11" s="145" t="s">
        <v>68</v>
      </c>
      <c r="N11" s="145"/>
      <c r="O11" s="145" t="s">
        <v>69</v>
      </c>
      <c r="P11" s="138"/>
      <c r="Q11" s="145" t="s">
        <v>70</v>
      </c>
    </row>
    <row r="12" spans="1:17" s="143" customFormat="1" ht="21" customHeight="1" x14ac:dyDescent="0.55000000000000004">
      <c r="A12" s="138"/>
      <c r="B12" s="138"/>
      <c r="C12" s="138"/>
      <c r="D12" s="138"/>
      <c r="E12" s="145"/>
      <c r="F12" s="146"/>
      <c r="G12" s="145" t="s">
        <v>71</v>
      </c>
      <c r="H12" s="146"/>
      <c r="I12" s="145" t="s">
        <v>72</v>
      </c>
      <c r="J12" s="146"/>
      <c r="K12" s="145" t="s">
        <v>73</v>
      </c>
      <c r="L12" s="146"/>
      <c r="M12" s="145" t="s">
        <v>74</v>
      </c>
      <c r="N12" s="145"/>
      <c r="O12" s="145" t="s">
        <v>75</v>
      </c>
      <c r="P12" s="138"/>
      <c r="Q12" s="145" t="s">
        <v>41</v>
      </c>
    </row>
    <row r="13" spans="1:17" s="143" customFormat="1" ht="21" customHeight="1" x14ac:dyDescent="0.55000000000000004">
      <c r="A13" s="138"/>
      <c r="B13" s="138"/>
      <c r="C13" s="138"/>
      <c r="D13" s="138"/>
      <c r="E13" s="145"/>
      <c r="F13" s="146"/>
      <c r="G13" s="150" t="s">
        <v>9</v>
      </c>
      <c r="H13" s="151"/>
      <c r="I13" s="150" t="s">
        <v>9</v>
      </c>
      <c r="J13" s="146"/>
      <c r="K13" s="150" t="s">
        <v>9</v>
      </c>
      <c r="L13" s="151"/>
      <c r="M13" s="150" t="s">
        <v>9</v>
      </c>
      <c r="N13" s="152"/>
      <c r="O13" s="150" t="s">
        <v>9</v>
      </c>
      <c r="P13" s="138"/>
      <c r="Q13" s="150" t="s">
        <v>9</v>
      </c>
    </row>
    <row r="14" spans="1:17" s="143" customFormat="1" ht="6" customHeight="1" x14ac:dyDescent="0.55000000000000004">
      <c r="A14" s="138"/>
      <c r="B14" s="138"/>
      <c r="C14" s="138"/>
      <c r="D14" s="138"/>
      <c r="E14" s="145"/>
      <c r="F14" s="146"/>
      <c r="G14" s="152"/>
      <c r="H14" s="151"/>
      <c r="I14" s="152"/>
      <c r="J14" s="146"/>
      <c r="K14" s="152"/>
      <c r="L14" s="151"/>
      <c r="M14" s="152"/>
      <c r="N14" s="152"/>
      <c r="O14" s="152"/>
      <c r="P14" s="138"/>
      <c r="Q14" s="152"/>
    </row>
    <row r="15" spans="1:17" s="143" customFormat="1" ht="21" customHeight="1" x14ac:dyDescent="0.55000000000000004">
      <c r="A15" s="153" t="s">
        <v>120</v>
      </c>
      <c r="B15" s="153"/>
      <c r="C15" s="138"/>
      <c r="D15" s="138"/>
      <c r="E15" s="154"/>
      <c r="F15" s="154"/>
      <c r="G15" s="155">
        <v>75000</v>
      </c>
      <c r="H15" s="154"/>
      <c r="I15" s="155">
        <v>5964</v>
      </c>
      <c r="J15" s="154"/>
      <c r="K15" s="155">
        <v>8558</v>
      </c>
      <c r="L15" s="154"/>
      <c r="M15" s="155">
        <v>20404</v>
      </c>
      <c r="N15" s="154"/>
      <c r="O15" s="155">
        <v>-3932</v>
      </c>
      <c r="P15" s="138"/>
      <c r="Q15" s="156">
        <f>SUM(G15:O15)</f>
        <v>105994</v>
      </c>
    </row>
    <row r="16" spans="1:17" s="143" customFormat="1" ht="6" customHeight="1" x14ac:dyDescent="0.55000000000000004">
      <c r="A16" s="153"/>
      <c r="B16" s="157"/>
      <c r="C16" s="138"/>
      <c r="D16" s="138"/>
      <c r="E16" s="154"/>
      <c r="F16" s="154"/>
      <c r="G16" s="155"/>
      <c r="H16" s="154"/>
      <c r="I16" s="155"/>
      <c r="J16" s="154"/>
      <c r="K16" s="155"/>
      <c r="L16" s="154"/>
      <c r="M16" s="155"/>
      <c r="N16" s="154"/>
      <c r="O16" s="155"/>
      <c r="P16" s="138"/>
      <c r="Q16" s="154"/>
    </row>
    <row r="17" spans="1:17" s="143" customFormat="1" ht="21" customHeight="1" x14ac:dyDescent="0.55000000000000004">
      <c r="A17" s="153" t="s">
        <v>119</v>
      </c>
      <c r="B17" s="157"/>
      <c r="C17" s="138"/>
      <c r="D17" s="138"/>
      <c r="E17" s="154"/>
      <c r="F17" s="154"/>
      <c r="G17" s="155"/>
      <c r="H17" s="154"/>
      <c r="I17" s="155"/>
      <c r="J17" s="154"/>
      <c r="K17" s="155"/>
      <c r="L17" s="154"/>
      <c r="M17" s="155"/>
      <c r="N17" s="154"/>
      <c r="O17" s="155"/>
      <c r="P17" s="138"/>
      <c r="Q17" s="154"/>
    </row>
    <row r="18" spans="1:17" s="143" customFormat="1" ht="21" customHeight="1" x14ac:dyDescent="0.55000000000000004">
      <c r="A18" s="138" t="s">
        <v>172</v>
      </c>
      <c r="B18" s="157"/>
      <c r="C18" s="138"/>
      <c r="D18" s="138"/>
      <c r="E18" s="158"/>
      <c r="F18" s="154"/>
      <c r="G18" s="159">
        <v>0</v>
      </c>
      <c r="H18" s="154"/>
      <c r="I18" s="159">
        <v>0</v>
      </c>
      <c r="J18" s="154"/>
      <c r="K18" s="159">
        <v>0</v>
      </c>
      <c r="L18" s="154"/>
      <c r="M18" s="159">
        <v>4582</v>
      </c>
      <c r="N18" s="154"/>
      <c r="O18" s="159">
        <v>0</v>
      </c>
      <c r="P18" s="138"/>
      <c r="Q18" s="160">
        <f>SUM(G18:O18)</f>
        <v>4582</v>
      </c>
    </row>
    <row r="19" spans="1:17" s="143" customFormat="1" ht="6" customHeight="1" x14ac:dyDescent="0.55000000000000004">
      <c r="A19" s="161"/>
      <c r="B19" s="138"/>
      <c r="C19" s="138"/>
      <c r="D19" s="138"/>
      <c r="E19" s="154"/>
      <c r="F19" s="162"/>
      <c r="G19" s="154"/>
      <c r="H19" s="154"/>
      <c r="I19" s="154"/>
      <c r="J19" s="154"/>
      <c r="K19" s="154"/>
      <c r="L19" s="154"/>
      <c r="M19" s="154"/>
      <c r="N19" s="154"/>
      <c r="O19" s="154"/>
      <c r="P19" s="138"/>
      <c r="Q19" s="154"/>
    </row>
    <row r="20" spans="1:17" s="143" customFormat="1" ht="21" customHeight="1" thickBot="1" x14ac:dyDescent="0.6">
      <c r="A20" s="163" t="s">
        <v>138</v>
      </c>
      <c r="B20" s="138"/>
      <c r="C20" s="138"/>
      <c r="D20" s="138"/>
      <c r="E20" s="154"/>
      <c r="F20" s="162"/>
      <c r="G20" s="164">
        <f>SUM(G15:G18)</f>
        <v>75000</v>
      </c>
      <c r="H20" s="154"/>
      <c r="I20" s="164">
        <f>SUM(I15:I18)</f>
        <v>5964</v>
      </c>
      <c r="J20" s="154"/>
      <c r="K20" s="164">
        <f>SUM(K15:K18)</f>
        <v>8558</v>
      </c>
      <c r="L20" s="154"/>
      <c r="M20" s="164">
        <f>SUM(M15:M18)</f>
        <v>24986</v>
      </c>
      <c r="N20" s="154"/>
      <c r="O20" s="164">
        <f>SUM(O15:O18)</f>
        <v>-3932</v>
      </c>
      <c r="P20" s="138"/>
      <c r="Q20" s="164">
        <f>SUM(Q15:Q18)</f>
        <v>110576</v>
      </c>
    </row>
    <row r="21" spans="1:17" s="143" customFormat="1" ht="18" customHeight="1" thickTop="1" x14ac:dyDescent="0.55000000000000004">
      <c r="A21" s="138"/>
      <c r="B21" s="138"/>
      <c r="C21" s="138"/>
      <c r="D21" s="138"/>
      <c r="E21" s="154"/>
      <c r="F21" s="165"/>
      <c r="G21" s="154"/>
      <c r="H21" s="165"/>
      <c r="I21" s="154"/>
      <c r="J21" s="165"/>
      <c r="K21" s="154"/>
      <c r="L21" s="165"/>
      <c r="M21" s="154"/>
      <c r="N21" s="154"/>
      <c r="O21" s="154"/>
      <c r="P21" s="154"/>
      <c r="Q21" s="154"/>
    </row>
    <row r="22" spans="1:17" s="143" customFormat="1" ht="21" customHeight="1" x14ac:dyDescent="0.55000000000000004">
      <c r="A22" s="153" t="s">
        <v>140</v>
      </c>
      <c r="B22" s="153"/>
      <c r="C22" s="138"/>
      <c r="D22" s="138"/>
      <c r="E22" s="154"/>
      <c r="F22" s="154"/>
      <c r="G22" s="155">
        <v>120000</v>
      </c>
      <c r="H22" s="155"/>
      <c r="I22" s="155">
        <v>113523</v>
      </c>
      <c r="J22" s="155"/>
      <c r="K22" s="155">
        <v>9858</v>
      </c>
      <c r="L22" s="155"/>
      <c r="M22" s="155">
        <v>37328</v>
      </c>
      <c r="N22" s="155"/>
      <c r="O22" s="155">
        <v>-3932</v>
      </c>
      <c r="P22" s="166"/>
      <c r="Q22" s="155">
        <f>SUM(G22:O22)</f>
        <v>276777</v>
      </c>
    </row>
    <row r="23" spans="1:17" s="143" customFormat="1" ht="6" customHeight="1" x14ac:dyDescent="0.55000000000000004">
      <c r="A23" s="153"/>
      <c r="B23" s="157"/>
      <c r="C23" s="138"/>
      <c r="D23" s="138"/>
      <c r="E23" s="154"/>
      <c r="F23" s="154"/>
      <c r="G23" s="155"/>
      <c r="H23" s="155"/>
      <c r="I23" s="155"/>
      <c r="J23" s="155"/>
      <c r="K23" s="155"/>
      <c r="L23" s="155"/>
      <c r="M23" s="155"/>
      <c r="N23" s="155"/>
      <c r="O23" s="155"/>
      <c r="P23" s="138"/>
      <c r="Q23" s="154"/>
    </row>
    <row r="24" spans="1:17" s="143" customFormat="1" ht="21" customHeight="1" x14ac:dyDescent="0.55000000000000004">
      <c r="A24" s="153" t="s">
        <v>121</v>
      </c>
      <c r="B24" s="157"/>
      <c r="C24" s="138"/>
      <c r="D24" s="138"/>
      <c r="E24" s="154"/>
      <c r="F24" s="154"/>
      <c r="G24" s="155"/>
      <c r="H24" s="155"/>
      <c r="I24" s="155"/>
      <c r="J24" s="155"/>
      <c r="K24" s="155"/>
      <c r="L24" s="155"/>
      <c r="M24" s="155"/>
      <c r="N24" s="155"/>
      <c r="O24" s="155"/>
      <c r="P24" s="138"/>
      <c r="Q24" s="154"/>
    </row>
    <row r="25" spans="1:17" s="143" customFormat="1" ht="21" customHeight="1" x14ac:dyDescent="0.55000000000000004">
      <c r="A25" s="138" t="s">
        <v>173</v>
      </c>
      <c r="B25" s="157"/>
      <c r="C25" s="138"/>
      <c r="D25" s="138"/>
      <c r="E25" s="167"/>
      <c r="F25" s="154"/>
      <c r="G25" s="159">
        <v>0</v>
      </c>
      <c r="H25" s="155"/>
      <c r="I25" s="159">
        <v>0</v>
      </c>
      <c r="J25" s="155"/>
      <c r="K25" s="159">
        <v>0</v>
      </c>
      <c r="L25" s="155"/>
      <c r="M25" s="159">
        <v>-611</v>
      </c>
      <c r="N25" s="155"/>
      <c r="O25" s="159">
        <v>0</v>
      </c>
      <c r="P25" s="138"/>
      <c r="Q25" s="160">
        <f>SUM(G25:O25)</f>
        <v>-611</v>
      </c>
    </row>
    <row r="26" spans="1:17" s="143" customFormat="1" ht="6" customHeight="1" x14ac:dyDescent="0.55000000000000004">
      <c r="Q26" s="154"/>
    </row>
    <row r="27" spans="1:17" s="143" customFormat="1" ht="21" customHeight="1" thickBot="1" x14ac:dyDescent="0.6">
      <c r="A27" s="163" t="s">
        <v>139</v>
      </c>
      <c r="B27" s="138"/>
      <c r="C27" s="138"/>
      <c r="D27" s="138"/>
      <c r="E27" s="154"/>
      <c r="F27" s="162"/>
      <c r="G27" s="164">
        <f>SUM(G22:G25)</f>
        <v>120000</v>
      </c>
      <c r="H27" s="154"/>
      <c r="I27" s="164">
        <f>SUM(I22:I25)</f>
        <v>113523</v>
      </c>
      <c r="J27" s="154"/>
      <c r="K27" s="164">
        <f>SUM(K22:K25)</f>
        <v>9858</v>
      </c>
      <c r="L27" s="154"/>
      <c r="M27" s="164">
        <f>SUM(M22:M25)</f>
        <v>36717</v>
      </c>
      <c r="N27" s="154"/>
      <c r="O27" s="164">
        <f>SUM(O22:O25)</f>
        <v>-3932</v>
      </c>
      <c r="P27" s="138"/>
      <c r="Q27" s="164">
        <f>SUM(Q22:Q25)</f>
        <v>276166</v>
      </c>
    </row>
    <row r="28" spans="1:17" s="143" customFormat="1" ht="23.15" customHeight="1" thickTop="1" x14ac:dyDescent="0.55000000000000004">
      <c r="A28" s="163"/>
      <c r="B28" s="138"/>
      <c r="C28" s="138"/>
      <c r="D28" s="138"/>
      <c r="E28" s="154"/>
      <c r="F28" s="162"/>
      <c r="G28" s="154"/>
      <c r="H28" s="154"/>
      <c r="I28" s="154"/>
      <c r="J28" s="154"/>
      <c r="K28" s="154"/>
      <c r="L28" s="154"/>
      <c r="M28" s="154"/>
      <c r="N28" s="154"/>
      <c r="O28" s="154"/>
      <c r="P28" s="138"/>
      <c r="Q28" s="154"/>
    </row>
    <row r="29" spans="1:17" ht="22" customHeight="1" x14ac:dyDescent="0.6">
      <c r="A29" s="171" t="s">
        <v>31</v>
      </c>
      <c r="B29" s="171"/>
      <c r="C29" s="171"/>
      <c r="D29" s="171"/>
      <c r="E29" s="171"/>
      <c r="F29" s="171"/>
      <c r="G29" s="171"/>
      <c r="H29" s="81"/>
      <c r="I29" s="50"/>
      <c r="J29" s="81"/>
      <c r="K29" s="50"/>
      <c r="L29" s="81"/>
      <c r="M29" s="50"/>
      <c r="N29" s="50"/>
      <c r="O29" s="50"/>
      <c r="P29" s="50"/>
      <c r="Q29" s="50"/>
    </row>
  </sheetData>
  <mergeCells count="3">
    <mergeCell ref="G6:O6"/>
    <mergeCell ref="K10:M10"/>
    <mergeCell ref="A29:G29"/>
  </mergeCells>
  <pageMargins left="0.8" right="0.8" top="0.5" bottom="0.6" header="0.49" footer="0.4"/>
  <pageSetup paperSize="9" firstPageNumber="6" fitToHeight="0" orientation="landscape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E9C82-53EA-4DE2-AF56-39CCFFF701CC}">
  <sheetPr>
    <tabColor rgb="FFE2EFD9"/>
  </sheetPr>
  <dimension ref="A1:Q29"/>
  <sheetViews>
    <sheetView topLeftCell="A10" zoomScale="80" zoomScaleNormal="80" zoomScaleSheetLayoutView="85" zoomScalePageLayoutView="98" workbookViewId="0">
      <selection activeCell="E28" sqref="E28"/>
    </sheetView>
  </sheetViews>
  <sheetFormatPr defaultColWidth="14.453125" defaultRowHeight="21.75" customHeight="1" x14ac:dyDescent="0.6"/>
  <cols>
    <col min="1" max="2" width="1.54296875" style="89" customWidth="1"/>
    <col min="3" max="3" width="32.54296875" style="89" customWidth="1"/>
    <col min="4" max="4" width="12.26953125" style="89" customWidth="1"/>
    <col min="5" max="5" width="4.26953125" style="89" customWidth="1"/>
    <col min="6" max="6" width="4.54296875" style="89" customWidth="1"/>
    <col min="7" max="7" width="5" style="89" customWidth="1"/>
    <col min="8" max="8" width="0.7265625" style="89" customWidth="1"/>
    <col min="9" max="9" width="11.7265625" style="89" customWidth="1"/>
    <col min="10" max="10" width="0.7265625" style="89" customWidth="1"/>
    <col min="11" max="11" width="15.26953125" style="89" customWidth="1"/>
    <col min="12" max="12" width="0.7265625" style="89" customWidth="1"/>
    <col min="13" max="13" width="11.453125" style="89" customWidth="1"/>
    <col min="14" max="14" width="0.7265625" style="89" customWidth="1"/>
    <col min="15" max="15" width="12.7265625" style="89" customWidth="1"/>
    <col min="16" max="16" width="0.7265625" style="89" customWidth="1"/>
    <col min="17" max="17" width="13.453125" style="89" customWidth="1"/>
    <col min="18" max="16384" width="14.453125" style="89"/>
  </cols>
  <sheetData>
    <row r="1" spans="1:17" ht="21.75" customHeight="1" x14ac:dyDescent="0.6">
      <c r="A1" s="84" t="s">
        <v>0</v>
      </c>
      <c r="B1" s="84"/>
      <c r="C1" s="84"/>
      <c r="D1" s="84"/>
      <c r="E1" s="84"/>
      <c r="F1" s="84"/>
      <c r="G1" s="85"/>
      <c r="H1" s="86"/>
      <c r="I1" s="86"/>
      <c r="J1" s="85"/>
      <c r="K1" s="84"/>
      <c r="L1" s="84"/>
      <c r="M1" s="84"/>
      <c r="N1" s="84"/>
      <c r="O1" s="87"/>
      <c r="P1" s="87"/>
      <c r="Q1" s="88" t="s">
        <v>4</v>
      </c>
    </row>
    <row r="2" spans="1:17" ht="21.75" customHeight="1" x14ac:dyDescent="0.6">
      <c r="A2" s="84" t="s">
        <v>118</v>
      </c>
      <c r="B2" s="84"/>
      <c r="C2" s="84"/>
      <c r="D2" s="84"/>
      <c r="E2" s="84"/>
      <c r="F2" s="84"/>
      <c r="G2" s="85"/>
      <c r="H2" s="86"/>
      <c r="I2" s="86"/>
      <c r="J2" s="85"/>
      <c r="K2" s="84"/>
      <c r="L2" s="84"/>
      <c r="M2" s="84"/>
      <c r="N2" s="84"/>
      <c r="O2" s="87"/>
      <c r="P2" s="87"/>
      <c r="Q2" s="87"/>
    </row>
    <row r="3" spans="1:17" ht="21.75" customHeight="1" x14ac:dyDescent="0.6">
      <c r="A3" s="46" t="s">
        <v>137</v>
      </c>
      <c r="B3" s="46"/>
      <c r="C3" s="46"/>
      <c r="D3" s="46"/>
      <c r="E3" s="46"/>
      <c r="F3" s="46"/>
      <c r="G3" s="90"/>
      <c r="H3" s="91"/>
      <c r="I3" s="91"/>
      <c r="J3" s="90"/>
      <c r="K3" s="46"/>
      <c r="L3" s="46"/>
      <c r="M3" s="46"/>
      <c r="N3" s="46"/>
      <c r="O3" s="92"/>
      <c r="P3" s="92"/>
      <c r="Q3" s="92"/>
    </row>
    <row r="4" spans="1:17" ht="21" customHeight="1" x14ac:dyDescent="0.6">
      <c r="A4" s="84"/>
      <c r="B4" s="84"/>
      <c r="C4" s="84"/>
      <c r="D4" s="84"/>
      <c r="E4" s="84"/>
      <c r="F4" s="145"/>
      <c r="G4" s="85"/>
      <c r="H4" s="86"/>
      <c r="I4" s="86"/>
      <c r="J4" s="85"/>
      <c r="K4" s="84"/>
      <c r="L4" s="84"/>
      <c r="M4" s="84"/>
      <c r="N4" s="84"/>
      <c r="O4" s="87"/>
      <c r="P4" s="87"/>
      <c r="Q4" s="87"/>
    </row>
    <row r="5" spans="1:17" ht="21" customHeight="1" x14ac:dyDescent="0.6">
      <c r="A5" s="87"/>
      <c r="B5" s="87"/>
      <c r="C5" s="87"/>
      <c r="D5" s="87"/>
      <c r="E5" s="87"/>
      <c r="F5" s="145"/>
      <c r="G5" s="86"/>
      <c r="H5" s="85"/>
      <c r="I5" s="91"/>
      <c r="J5" s="90"/>
      <c r="K5" s="92"/>
      <c r="L5" s="92"/>
      <c r="M5" s="92"/>
      <c r="N5" s="92"/>
      <c r="O5" s="92"/>
      <c r="P5" s="92"/>
      <c r="Q5" s="93" t="s">
        <v>76</v>
      </c>
    </row>
    <row r="6" spans="1:17" ht="21" customHeight="1" x14ac:dyDescent="0.6">
      <c r="A6" s="87"/>
      <c r="B6" s="87"/>
      <c r="C6" s="87"/>
      <c r="D6" s="87"/>
      <c r="E6" s="87"/>
      <c r="F6" s="138"/>
      <c r="G6" s="145"/>
      <c r="H6" s="85"/>
      <c r="I6" s="86"/>
      <c r="J6" s="85"/>
      <c r="K6" s="87"/>
      <c r="L6" s="87"/>
      <c r="M6" s="172" t="s">
        <v>46</v>
      </c>
      <c r="N6" s="172"/>
      <c r="O6" s="172"/>
      <c r="P6" s="94"/>
      <c r="Q6" s="88"/>
    </row>
    <row r="7" spans="1:17" ht="21" customHeight="1" x14ac:dyDescent="0.6">
      <c r="A7" s="84"/>
      <c r="B7" s="87"/>
      <c r="C7" s="87"/>
      <c r="D7" s="87"/>
      <c r="E7" s="87"/>
      <c r="F7" s="138"/>
      <c r="G7" s="145"/>
      <c r="H7" s="85"/>
      <c r="I7" s="88" t="s">
        <v>77</v>
      </c>
      <c r="J7" s="88"/>
      <c r="K7" s="88"/>
      <c r="L7" s="88"/>
      <c r="M7" s="88" t="s">
        <v>156</v>
      </c>
      <c r="N7" s="88"/>
      <c r="O7" s="88"/>
      <c r="P7" s="88"/>
      <c r="Q7" s="88" t="s">
        <v>70</v>
      </c>
    </row>
    <row r="8" spans="1:17" ht="21" customHeight="1" x14ac:dyDescent="0.6">
      <c r="A8" s="84"/>
      <c r="B8" s="87"/>
      <c r="C8" s="87"/>
      <c r="D8" s="87"/>
      <c r="E8" s="87"/>
      <c r="F8" s="138"/>
      <c r="G8" s="154"/>
      <c r="H8" s="85"/>
      <c r="I8" s="88" t="s">
        <v>71</v>
      </c>
      <c r="J8" s="88"/>
      <c r="K8" s="88" t="s">
        <v>78</v>
      </c>
      <c r="L8" s="88"/>
      <c r="M8" s="88" t="s">
        <v>73</v>
      </c>
      <c r="N8" s="88"/>
      <c r="O8" s="88" t="s">
        <v>48</v>
      </c>
      <c r="P8" s="88"/>
      <c r="Q8" s="88" t="s">
        <v>41</v>
      </c>
    </row>
    <row r="9" spans="1:17" ht="21" customHeight="1" x14ac:dyDescent="0.6">
      <c r="A9" s="84"/>
      <c r="B9" s="87"/>
      <c r="C9" s="87"/>
      <c r="D9" s="87"/>
      <c r="E9" s="87"/>
      <c r="F9" s="138"/>
      <c r="G9" s="154"/>
      <c r="H9" s="85"/>
      <c r="I9" s="95" t="s">
        <v>9</v>
      </c>
      <c r="J9" s="88"/>
      <c r="K9" s="95" t="s">
        <v>9</v>
      </c>
      <c r="L9" s="88"/>
      <c r="M9" s="95" t="s">
        <v>9</v>
      </c>
      <c r="N9" s="88"/>
      <c r="O9" s="95" t="s">
        <v>9</v>
      </c>
      <c r="P9" s="96"/>
      <c r="Q9" s="95" t="s">
        <v>9</v>
      </c>
    </row>
    <row r="10" spans="1:17" ht="21" customHeight="1" x14ac:dyDescent="0.6">
      <c r="A10" s="84"/>
      <c r="B10" s="87"/>
      <c r="C10" s="87"/>
      <c r="D10" s="87"/>
      <c r="E10" s="87"/>
      <c r="F10" s="138"/>
      <c r="G10" s="154"/>
      <c r="H10" s="85"/>
      <c r="I10" s="87"/>
      <c r="J10" s="85"/>
      <c r="K10" s="86"/>
      <c r="L10" s="86"/>
      <c r="M10" s="87"/>
      <c r="N10" s="85"/>
      <c r="O10" s="85"/>
      <c r="P10" s="85"/>
      <c r="Q10" s="97"/>
    </row>
    <row r="11" spans="1:17" ht="21" customHeight="1" x14ac:dyDescent="0.6">
      <c r="A11" s="84" t="s">
        <v>120</v>
      </c>
      <c r="B11" s="98"/>
      <c r="C11" s="87"/>
      <c r="D11" s="87"/>
      <c r="E11" s="87"/>
      <c r="F11" s="138"/>
      <c r="G11" s="158"/>
      <c r="H11" s="85"/>
      <c r="I11" s="61">
        <v>75000</v>
      </c>
      <c r="J11" s="97"/>
      <c r="K11" s="61">
        <v>5964</v>
      </c>
      <c r="L11" s="87"/>
      <c r="M11" s="61">
        <v>8558</v>
      </c>
      <c r="N11" s="97"/>
      <c r="O11" s="61">
        <v>10833</v>
      </c>
      <c r="P11" s="97"/>
      <c r="Q11" s="97">
        <f>SUM(I11:O11)</f>
        <v>100355</v>
      </c>
    </row>
    <row r="12" spans="1:17" ht="6" customHeight="1" x14ac:dyDescent="0.6">
      <c r="A12" s="84"/>
      <c r="B12" s="98"/>
      <c r="C12" s="87"/>
      <c r="D12" s="87"/>
      <c r="E12" s="87"/>
      <c r="F12" s="138"/>
      <c r="G12" s="154"/>
      <c r="H12" s="85"/>
      <c r="I12" s="97"/>
      <c r="J12" s="97"/>
      <c r="K12" s="97"/>
      <c r="L12" s="87"/>
      <c r="M12" s="97"/>
      <c r="N12" s="97"/>
      <c r="O12" s="97"/>
      <c r="P12" s="97"/>
      <c r="Q12" s="97"/>
    </row>
    <row r="13" spans="1:17" ht="21" customHeight="1" x14ac:dyDescent="0.6">
      <c r="A13" s="84" t="s">
        <v>119</v>
      </c>
      <c r="B13" s="98"/>
      <c r="C13" s="87"/>
      <c r="D13" s="87"/>
      <c r="E13" s="87"/>
      <c r="F13" s="138"/>
      <c r="G13" s="154"/>
      <c r="H13" s="85"/>
      <c r="I13" s="97"/>
      <c r="J13" s="97"/>
      <c r="K13" s="97"/>
      <c r="L13" s="97"/>
      <c r="M13" s="97"/>
      <c r="N13" s="97"/>
      <c r="O13" s="97"/>
      <c r="P13" s="97"/>
      <c r="Q13" s="97"/>
    </row>
    <row r="14" spans="1:17" ht="21" customHeight="1" x14ac:dyDescent="0.6">
      <c r="A14" s="87" t="s">
        <v>172</v>
      </c>
      <c r="B14" s="97"/>
      <c r="C14" s="87"/>
      <c r="D14" s="87"/>
      <c r="E14" s="87"/>
      <c r="F14" s="138"/>
      <c r="G14" s="154"/>
      <c r="H14" s="85"/>
      <c r="I14" s="83">
        <v>0</v>
      </c>
      <c r="J14" s="99"/>
      <c r="K14" s="83">
        <v>0</v>
      </c>
      <c r="L14" s="61"/>
      <c r="M14" s="83">
        <v>0</v>
      </c>
      <c r="N14" s="85"/>
      <c r="O14" s="100">
        <v>9130</v>
      </c>
      <c r="P14" s="61"/>
      <c r="Q14" s="64">
        <f t="shared" ref="Q14" si="0">SUM(I14:O14)</f>
        <v>9130</v>
      </c>
    </row>
    <row r="15" spans="1:17" ht="6" customHeight="1" x14ac:dyDescent="0.6">
      <c r="A15" s="87"/>
      <c r="B15" s="87"/>
      <c r="C15" s="87"/>
      <c r="D15" s="87"/>
      <c r="E15" s="87"/>
      <c r="F15" s="138"/>
      <c r="G15" s="154"/>
      <c r="H15" s="85"/>
      <c r="I15" s="61"/>
      <c r="J15" s="99"/>
      <c r="K15" s="61"/>
      <c r="L15" s="99"/>
      <c r="M15" s="61"/>
      <c r="N15" s="99"/>
      <c r="O15" s="61"/>
      <c r="P15" s="61"/>
      <c r="Q15" s="61"/>
    </row>
    <row r="16" spans="1:17" ht="21" customHeight="1" thickBot="1" x14ac:dyDescent="0.65">
      <c r="A16" s="84" t="s">
        <v>138</v>
      </c>
      <c r="B16" s="87"/>
      <c r="C16" s="87"/>
      <c r="D16" s="87"/>
      <c r="E16" s="87"/>
      <c r="F16" s="138"/>
      <c r="G16" s="154"/>
      <c r="H16" s="85"/>
      <c r="I16" s="101">
        <f>SUM(I11:I14)</f>
        <v>75000</v>
      </c>
      <c r="J16" s="99"/>
      <c r="K16" s="101">
        <f>SUM(K11:K14)</f>
        <v>5964</v>
      </c>
      <c r="L16" s="99"/>
      <c r="M16" s="101">
        <f>SUM(M11:M14)</f>
        <v>8558</v>
      </c>
      <c r="N16" s="99"/>
      <c r="O16" s="101">
        <f>SUM(O11:O14)</f>
        <v>19963</v>
      </c>
      <c r="P16" s="61"/>
      <c r="Q16" s="101">
        <f>SUM(Q11:Q14)</f>
        <v>109485</v>
      </c>
    </row>
    <row r="17" spans="1:17" ht="20.149999999999999" customHeight="1" thickTop="1" x14ac:dyDescent="0.6">
      <c r="A17" s="84"/>
      <c r="B17" s="87"/>
      <c r="C17" s="87"/>
      <c r="D17" s="87"/>
      <c r="E17" s="87"/>
      <c r="F17" s="138"/>
      <c r="G17" s="154"/>
      <c r="H17" s="86"/>
      <c r="I17" s="61"/>
      <c r="J17" s="99"/>
      <c r="K17" s="61"/>
      <c r="L17" s="99"/>
      <c r="M17" s="61"/>
      <c r="N17" s="99"/>
      <c r="O17" s="61"/>
      <c r="P17" s="61"/>
    </row>
    <row r="18" spans="1:17" ht="21" customHeight="1" x14ac:dyDescent="0.6">
      <c r="A18" s="84" t="s">
        <v>140</v>
      </c>
      <c r="B18" s="98"/>
      <c r="C18" s="87"/>
      <c r="D18" s="87"/>
      <c r="E18" s="87"/>
      <c r="F18" s="138"/>
      <c r="G18" s="167"/>
      <c r="H18" s="85"/>
      <c r="I18" s="61">
        <v>120000</v>
      </c>
      <c r="J18" s="99"/>
      <c r="K18" s="61">
        <v>113523</v>
      </c>
      <c r="L18" s="99"/>
      <c r="M18" s="61">
        <v>9858</v>
      </c>
      <c r="N18" s="99"/>
      <c r="O18" s="61">
        <v>23763</v>
      </c>
      <c r="P18" s="61"/>
      <c r="Q18" s="61">
        <v>267144</v>
      </c>
    </row>
    <row r="19" spans="1:17" ht="6" customHeight="1" x14ac:dyDescent="0.6">
      <c r="A19" s="84"/>
      <c r="B19" s="98"/>
      <c r="C19" s="87"/>
      <c r="D19" s="87"/>
      <c r="E19" s="87"/>
      <c r="F19" s="143"/>
      <c r="G19" s="143"/>
      <c r="H19" s="85"/>
      <c r="I19" s="97"/>
      <c r="J19" s="97"/>
      <c r="K19" s="97"/>
      <c r="L19" s="87"/>
      <c r="M19" s="97"/>
      <c r="N19" s="97"/>
      <c r="O19" s="97"/>
      <c r="P19" s="97"/>
      <c r="Q19" s="97"/>
    </row>
    <row r="20" spans="1:17" ht="21" customHeight="1" x14ac:dyDescent="0.6">
      <c r="A20" s="84" t="s">
        <v>121</v>
      </c>
      <c r="B20" s="98"/>
      <c r="C20" s="87"/>
      <c r="D20" s="87"/>
      <c r="E20" s="87"/>
      <c r="F20" s="138"/>
      <c r="G20" s="154"/>
      <c r="H20" s="85"/>
      <c r="I20" s="97"/>
      <c r="J20" s="97"/>
      <c r="K20" s="97"/>
      <c r="L20" s="97"/>
      <c r="M20" s="97"/>
      <c r="N20" s="97"/>
      <c r="O20" s="97"/>
      <c r="P20" s="97"/>
      <c r="Q20" s="97"/>
    </row>
    <row r="21" spans="1:17" ht="21" customHeight="1" x14ac:dyDescent="0.6">
      <c r="A21" s="87" t="s">
        <v>173</v>
      </c>
      <c r="B21" s="98"/>
      <c r="C21" s="87"/>
      <c r="D21" s="87"/>
      <c r="E21" s="87"/>
      <c r="F21" s="82"/>
      <c r="G21" s="41"/>
      <c r="H21" s="85"/>
      <c r="I21" s="83">
        <v>0</v>
      </c>
      <c r="J21" s="102"/>
      <c r="K21" s="83">
        <v>0</v>
      </c>
      <c r="L21" s="102"/>
      <c r="M21" s="83">
        <v>0</v>
      </c>
      <c r="N21" s="102"/>
      <c r="O21" s="100">
        <v>-870</v>
      </c>
      <c r="P21" s="102"/>
      <c r="Q21" s="103">
        <f t="shared" ref="Q21" si="1">SUM(I21:O21)</f>
        <v>-870</v>
      </c>
    </row>
    <row r="22" spans="1:17" ht="6" customHeight="1" x14ac:dyDescent="0.6">
      <c r="A22" s="87"/>
      <c r="B22" s="87"/>
      <c r="C22" s="87"/>
      <c r="D22" s="87"/>
      <c r="E22" s="87"/>
      <c r="F22" s="138"/>
      <c r="G22" s="145"/>
      <c r="H22" s="85"/>
      <c r="I22" s="61"/>
      <c r="J22" s="99"/>
      <c r="K22" s="61"/>
      <c r="L22" s="99"/>
      <c r="M22" s="61"/>
      <c r="N22" s="99"/>
      <c r="O22" s="61"/>
      <c r="P22" s="61"/>
      <c r="Q22" s="61"/>
    </row>
    <row r="23" spans="1:17" ht="21" customHeight="1" thickBot="1" x14ac:dyDescent="0.65">
      <c r="A23" s="84" t="s">
        <v>139</v>
      </c>
      <c r="B23" s="87"/>
      <c r="C23" s="87"/>
      <c r="D23" s="87"/>
      <c r="E23" s="87"/>
      <c r="F23" s="138"/>
      <c r="G23" s="145"/>
      <c r="H23" s="85"/>
      <c r="I23" s="101">
        <f>SUM(I18:I21)</f>
        <v>120000</v>
      </c>
      <c r="J23" s="99"/>
      <c r="K23" s="101">
        <f>SUM(K18:K21)</f>
        <v>113523</v>
      </c>
      <c r="L23" s="99"/>
      <c r="M23" s="101">
        <f>SUM(M18:M21)</f>
        <v>9858</v>
      </c>
      <c r="N23" s="99"/>
      <c r="O23" s="101">
        <f>SUM(O18:O21)</f>
        <v>22893</v>
      </c>
      <c r="P23" s="61"/>
      <c r="Q23" s="101">
        <f>SUM(Q18:Q21)</f>
        <v>266274</v>
      </c>
    </row>
    <row r="24" spans="1:17" ht="21" customHeight="1" thickTop="1" x14ac:dyDescent="0.6">
      <c r="A24" s="84"/>
      <c r="B24" s="87"/>
      <c r="C24" s="87"/>
      <c r="D24" s="87"/>
      <c r="E24" s="87"/>
      <c r="F24" s="138"/>
      <c r="G24" s="154"/>
      <c r="H24" s="86"/>
      <c r="I24" s="61"/>
      <c r="J24" s="99"/>
      <c r="K24" s="61"/>
      <c r="L24" s="99"/>
      <c r="M24" s="61"/>
      <c r="N24" s="99"/>
      <c r="O24" s="61"/>
      <c r="P24" s="61"/>
      <c r="Q24" s="61"/>
    </row>
    <row r="25" spans="1:17" ht="21" customHeight="1" x14ac:dyDescent="0.6">
      <c r="A25" s="84"/>
      <c r="B25" s="87"/>
      <c r="C25" s="87"/>
      <c r="D25" s="87"/>
      <c r="E25" s="87"/>
      <c r="F25" s="87"/>
      <c r="G25" s="85"/>
      <c r="H25" s="86"/>
      <c r="I25" s="61"/>
      <c r="J25" s="99"/>
      <c r="K25" s="61"/>
      <c r="L25" s="99"/>
      <c r="M25" s="61"/>
      <c r="N25" s="99"/>
      <c r="O25" s="61"/>
      <c r="P25" s="61"/>
      <c r="Q25" s="61"/>
    </row>
    <row r="26" spans="1:17" ht="21" customHeight="1" x14ac:dyDescent="0.6">
      <c r="A26" s="84"/>
      <c r="B26" s="87"/>
      <c r="C26" s="87"/>
      <c r="D26" s="87"/>
      <c r="E26" s="87"/>
      <c r="F26" s="87"/>
      <c r="G26" s="85"/>
      <c r="H26" s="86"/>
      <c r="I26" s="61"/>
      <c r="J26" s="99"/>
      <c r="K26" s="61"/>
      <c r="L26" s="99"/>
      <c r="M26" s="61"/>
      <c r="N26" s="99"/>
      <c r="O26" s="61"/>
      <c r="P26" s="61"/>
      <c r="Q26" s="61"/>
    </row>
    <row r="27" spans="1:17" ht="21" customHeight="1" x14ac:dyDescent="0.6">
      <c r="A27" s="84"/>
      <c r="B27" s="87"/>
      <c r="C27" s="87"/>
      <c r="D27" s="87"/>
      <c r="E27" s="87"/>
      <c r="F27" s="87"/>
      <c r="G27" s="85"/>
      <c r="H27" s="86"/>
      <c r="I27" s="61"/>
      <c r="J27" s="99"/>
      <c r="K27" s="61"/>
      <c r="L27" s="99"/>
      <c r="M27" s="61"/>
      <c r="N27" s="99"/>
      <c r="O27" s="61"/>
      <c r="P27" s="61"/>
      <c r="Q27" s="61"/>
    </row>
    <row r="28" spans="1:17" ht="6" customHeight="1" x14ac:dyDescent="0.6">
      <c r="A28" s="84"/>
      <c r="B28" s="87"/>
      <c r="C28" s="87"/>
      <c r="D28" s="87"/>
      <c r="E28" s="87"/>
      <c r="F28" s="87"/>
      <c r="G28" s="85"/>
      <c r="H28" s="86"/>
      <c r="I28" s="61"/>
      <c r="J28" s="99"/>
      <c r="K28" s="61"/>
      <c r="L28" s="99"/>
      <c r="M28" s="61"/>
      <c r="N28" s="99"/>
      <c r="O28" s="61"/>
      <c r="P28" s="61"/>
      <c r="Q28" s="61"/>
    </row>
    <row r="29" spans="1:17" ht="22" customHeight="1" x14ac:dyDescent="0.6">
      <c r="A29" s="92" t="s">
        <v>31</v>
      </c>
      <c r="B29" s="92"/>
      <c r="C29" s="92"/>
      <c r="D29" s="92"/>
      <c r="E29" s="92"/>
      <c r="F29" s="92"/>
      <c r="G29" s="90"/>
      <c r="H29" s="91"/>
      <c r="I29" s="104"/>
      <c r="J29" s="104"/>
      <c r="K29" s="104"/>
      <c r="L29" s="104"/>
      <c r="M29" s="104"/>
      <c r="N29" s="104"/>
      <c r="O29" s="104"/>
      <c r="P29" s="104"/>
      <c r="Q29" s="104"/>
    </row>
  </sheetData>
  <mergeCells count="1">
    <mergeCell ref="M6:O6"/>
  </mergeCells>
  <pageMargins left="0.8" right="0.8" top="0.5" bottom="0.6" header="0.49" footer="0.4"/>
  <pageSetup paperSize="9" firstPageNumber="7" fitToHeight="0" orientation="landscape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BF20A-C519-474F-8EA9-F83AAF5B1686}">
  <sheetPr>
    <tabColor rgb="FFE2EFD9"/>
  </sheetPr>
  <dimension ref="A1:L88"/>
  <sheetViews>
    <sheetView tabSelected="1" topLeftCell="A26" zoomScaleNormal="100" zoomScaleSheetLayoutView="80" zoomScalePageLayoutView="104" workbookViewId="0">
      <selection activeCell="B38" sqref="B38"/>
    </sheetView>
  </sheetViews>
  <sheetFormatPr defaultColWidth="14.453125" defaultRowHeight="21.75" customHeight="1" x14ac:dyDescent="0.6"/>
  <cols>
    <col min="1" max="2" width="1.26953125" style="112" customWidth="1"/>
    <col min="3" max="3" width="44" style="112" customWidth="1"/>
    <col min="4" max="4" width="8.453125" style="112" customWidth="1"/>
    <col min="5" max="5" width="0.54296875" style="112" customWidth="1"/>
    <col min="6" max="6" width="10.54296875" style="112" customWidth="1"/>
    <col min="7" max="7" width="0.54296875" style="112" customWidth="1"/>
    <col min="8" max="8" width="10.54296875" style="112" customWidth="1"/>
    <col min="9" max="9" width="0.54296875" style="112" customWidth="1"/>
    <col min="10" max="10" width="10.54296875" style="112" customWidth="1"/>
    <col min="11" max="11" width="0.54296875" style="112" customWidth="1"/>
    <col min="12" max="12" width="10.54296875" style="112" customWidth="1"/>
    <col min="13" max="16384" width="14.453125" style="112"/>
  </cols>
  <sheetData>
    <row r="1" spans="1:12" ht="21.75" customHeight="1" x14ac:dyDescent="0.6">
      <c r="A1" s="105" t="s">
        <v>0</v>
      </c>
      <c r="B1" s="105"/>
      <c r="C1" s="105"/>
      <c r="D1" s="106"/>
      <c r="E1" s="107"/>
      <c r="F1" s="108"/>
      <c r="G1" s="109"/>
      <c r="H1" s="108"/>
      <c r="I1" s="110"/>
      <c r="J1" s="174" t="s">
        <v>4</v>
      </c>
      <c r="K1" s="174"/>
      <c r="L1" s="174"/>
    </row>
    <row r="2" spans="1:12" ht="21.75" customHeight="1" x14ac:dyDescent="0.6">
      <c r="A2" s="105" t="s">
        <v>79</v>
      </c>
      <c r="B2" s="105"/>
      <c r="C2" s="105"/>
      <c r="D2" s="106"/>
      <c r="E2" s="107"/>
      <c r="F2" s="108"/>
      <c r="G2" s="109"/>
      <c r="H2" s="108"/>
      <c r="I2" s="110"/>
      <c r="J2" s="108"/>
      <c r="K2" s="109"/>
      <c r="L2" s="108"/>
    </row>
    <row r="3" spans="1:12" ht="21.75" customHeight="1" x14ac:dyDescent="0.6">
      <c r="A3" s="46" t="s">
        <v>137</v>
      </c>
      <c r="B3" s="113"/>
      <c r="C3" s="113"/>
      <c r="D3" s="114"/>
      <c r="E3" s="115"/>
      <c r="F3" s="116"/>
      <c r="G3" s="117"/>
      <c r="H3" s="116"/>
      <c r="I3" s="118"/>
      <c r="J3" s="116"/>
      <c r="K3" s="117"/>
      <c r="L3" s="116"/>
    </row>
    <row r="4" spans="1:12" ht="20.65" customHeight="1" x14ac:dyDescent="0.6">
      <c r="A4" s="107"/>
      <c r="B4" s="107"/>
      <c r="C4" s="107"/>
      <c r="D4" s="106"/>
      <c r="E4" s="107"/>
      <c r="F4" s="108"/>
      <c r="G4" s="109"/>
      <c r="H4" s="108"/>
      <c r="I4" s="110"/>
      <c r="J4" s="108"/>
      <c r="K4" s="109"/>
      <c r="L4" s="108"/>
    </row>
    <row r="5" spans="1:12" ht="20.65" customHeight="1" x14ac:dyDescent="0.6">
      <c r="A5" s="119"/>
      <c r="B5" s="107"/>
      <c r="C5" s="107"/>
      <c r="D5" s="120"/>
      <c r="E5" s="105"/>
      <c r="F5" s="175" t="s">
        <v>2</v>
      </c>
      <c r="G5" s="175"/>
      <c r="H5" s="175"/>
      <c r="I5" s="122"/>
      <c r="J5" s="175" t="s">
        <v>3</v>
      </c>
      <c r="K5" s="175"/>
      <c r="L5" s="175"/>
    </row>
    <row r="6" spans="1:12" ht="20.65" customHeight="1" x14ac:dyDescent="0.6">
      <c r="A6" s="107"/>
      <c r="B6" s="107"/>
      <c r="C6" s="107"/>
      <c r="D6" s="120"/>
      <c r="E6" s="105"/>
      <c r="F6" s="111" t="s">
        <v>136</v>
      </c>
      <c r="G6" s="105"/>
      <c r="H6" s="111" t="s">
        <v>7</v>
      </c>
      <c r="I6" s="120"/>
      <c r="J6" s="111" t="s">
        <v>136</v>
      </c>
      <c r="K6" s="105"/>
      <c r="L6" s="111" t="s">
        <v>7</v>
      </c>
    </row>
    <row r="7" spans="1:12" ht="20.65" customHeight="1" x14ac:dyDescent="0.6">
      <c r="A7" s="107"/>
      <c r="B7" s="107"/>
      <c r="C7" s="107"/>
      <c r="D7" s="123" t="s">
        <v>8</v>
      </c>
      <c r="E7" s="105"/>
      <c r="F7" s="121" t="s">
        <v>9</v>
      </c>
      <c r="G7" s="105"/>
      <c r="H7" s="121" t="s">
        <v>9</v>
      </c>
      <c r="I7" s="120"/>
      <c r="J7" s="121" t="s">
        <v>9</v>
      </c>
      <c r="K7" s="105"/>
      <c r="L7" s="121" t="s">
        <v>9</v>
      </c>
    </row>
    <row r="8" spans="1:12" ht="20.65" customHeight="1" x14ac:dyDescent="0.6">
      <c r="A8" s="107"/>
      <c r="B8" s="107"/>
      <c r="C8" s="107"/>
      <c r="D8" s="124"/>
      <c r="E8" s="105"/>
      <c r="F8" s="111"/>
      <c r="G8" s="105"/>
      <c r="H8" s="111"/>
      <c r="I8" s="120"/>
      <c r="J8" s="111"/>
      <c r="K8" s="105"/>
      <c r="L8" s="111"/>
    </row>
    <row r="9" spans="1:12" ht="20.65" customHeight="1" x14ac:dyDescent="0.6">
      <c r="A9" s="105" t="s">
        <v>80</v>
      </c>
      <c r="B9" s="107"/>
      <c r="C9" s="107"/>
      <c r="D9" s="106"/>
      <c r="E9" s="107"/>
      <c r="F9" s="108"/>
      <c r="G9" s="109"/>
      <c r="H9" s="108"/>
      <c r="I9" s="110"/>
      <c r="J9" s="108"/>
      <c r="K9" s="109"/>
      <c r="L9" s="108"/>
    </row>
    <row r="10" spans="1:12" ht="20.65" customHeight="1" x14ac:dyDescent="0.6">
      <c r="A10" s="107" t="s">
        <v>150</v>
      </c>
      <c r="B10" s="107"/>
      <c r="C10" s="107"/>
      <c r="D10" s="106"/>
      <c r="E10" s="107"/>
      <c r="F10" s="61">
        <v>-750</v>
      </c>
      <c r="G10" s="125"/>
      <c r="H10" s="61">
        <v>5758</v>
      </c>
      <c r="I10" s="125"/>
      <c r="J10" s="126">
        <v>-1072</v>
      </c>
      <c r="K10" s="125"/>
      <c r="L10" s="61">
        <v>10075</v>
      </c>
    </row>
    <row r="11" spans="1:12" ht="20.65" customHeight="1" x14ac:dyDescent="0.6">
      <c r="A11" s="107" t="s">
        <v>144</v>
      </c>
      <c r="B11" s="107"/>
      <c r="C11" s="107"/>
      <c r="D11" s="106"/>
      <c r="E11" s="107"/>
      <c r="F11" s="108"/>
      <c r="G11" s="125"/>
      <c r="H11" s="108"/>
      <c r="I11" s="125"/>
      <c r="J11" s="108"/>
      <c r="K11" s="125"/>
      <c r="L11" s="108"/>
    </row>
    <row r="12" spans="1:12" ht="20.65" customHeight="1" x14ac:dyDescent="0.6">
      <c r="A12" s="107" t="s">
        <v>81</v>
      </c>
      <c r="B12" s="107"/>
      <c r="C12" s="107"/>
      <c r="D12" s="106"/>
      <c r="E12" s="107"/>
      <c r="F12" s="108"/>
      <c r="G12" s="125"/>
      <c r="H12" s="108"/>
      <c r="I12" s="125"/>
      <c r="J12" s="108"/>
      <c r="K12" s="125"/>
      <c r="L12" s="108"/>
    </row>
    <row r="13" spans="1:12" ht="20.65" customHeight="1" x14ac:dyDescent="0.6">
      <c r="A13" s="107" t="s">
        <v>82</v>
      </c>
      <c r="B13" s="127" t="s">
        <v>83</v>
      </c>
      <c r="C13" s="107"/>
      <c r="D13" s="106" t="s">
        <v>128</v>
      </c>
      <c r="E13" s="107"/>
      <c r="F13" s="61">
        <v>3759</v>
      </c>
      <c r="G13" s="125"/>
      <c r="H13" s="61">
        <v>1437</v>
      </c>
      <c r="I13" s="125"/>
      <c r="J13" s="126">
        <v>3415</v>
      </c>
      <c r="K13" s="125"/>
      <c r="L13" s="61">
        <v>1107</v>
      </c>
    </row>
    <row r="14" spans="1:12" ht="20.65" customHeight="1" x14ac:dyDescent="0.6">
      <c r="A14" s="107"/>
      <c r="B14" s="127" t="s">
        <v>127</v>
      </c>
      <c r="C14" s="107"/>
      <c r="D14" s="106" t="s">
        <v>124</v>
      </c>
      <c r="E14" s="107"/>
      <c r="F14" s="61">
        <v>189</v>
      </c>
      <c r="G14" s="125"/>
      <c r="H14" s="61">
        <v>-153</v>
      </c>
      <c r="I14" s="125"/>
      <c r="J14" s="126">
        <v>10</v>
      </c>
      <c r="K14" s="125"/>
      <c r="L14" s="61">
        <v>17</v>
      </c>
    </row>
    <row r="15" spans="1:12" ht="20.65" customHeight="1" x14ac:dyDescent="0.6">
      <c r="A15" s="107"/>
      <c r="B15" s="127" t="s">
        <v>84</v>
      </c>
      <c r="C15" s="107"/>
      <c r="D15" s="106"/>
      <c r="E15" s="107"/>
      <c r="F15" s="61">
        <v>-657</v>
      </c>
      <c r="G15" s="125"/>
      <c r="H15" s="61">
        <v>-146</v>
      </c>
      <c r="I15" s="125"/>
      <c r="J15" s="126">
        <v>-612</v>
      </c>
      <c r="K15" s="125"/>
      <c r="L15" s="61">
        <v>-25</v>
      </c>
    </row>
    <row r="16" spans="1:12" ht="20.65" customHeight="1" x14ac:dyDescent="0.6">
      <c r="A16" s="107"/>
      <c r="B16" s="127" t="s">
        <v>85</v>
      </c>
      <c r="C16" s="107"/>
      <c r="D16" s="128" t="s">
        <v>141</v>
      </c>
      <c r="E16" s="107"/>
      <c r="F16" s="61">
        <v>0</v>
      </c>
      <c r="G16" s="125"/>
      <c r="H16" s="61" t="s">
        <v>23</v>
      </c>
      <c r="I16" s="125"/>
      <c r="J16" s="126">
        <v>0</v>
      </c>
      <c r="K16" s="125"/>
      <c r="L16" s="61">
        <v>-5459</v>
      </c>
    </row>
    <row r="17" spans="1:12" ht="20.65" customHeight="1" x14ac:dyDescent="0.6">
      <c r="A17" s="107"/>
      <c r="B17" s="127" t="s">
        <v>86</v>
      </c>
      <c r="C17" s="107"/>
      <c r="D17" s="106"/>
      <c r="E17" s="107"/>
      <c r="F17" s="61">
        <v>587</v>
      </c>
      <c r="G17" s="125"/>
      <c r="H17" s="61">
        <v>400</v>
      </c>
      <c r="I17" s="125"/>
      <c r="J17" s="126">
        <v>529</v>
      </c>
      <c r="K17" s="125"/>
      <c r="L17" s="61">
        <v>339</v>
      </c>
    </row>
    <row r="18" spans="1:12" ht="20.65" customHeight="1" x14ac:dyDescent="0.6">
      <c r="A18" s="107"/>
      <c r="B18" s="127" t="s">
        <v>87</v>
      </c>
      <c r="C18" s="107"/>
      <c r="D18" s="106"/>
      <c r="E18" s="107"/>
      <c r="F18" s="61">
        <v>894</v>
      </c>
      <c r="G18" s="125"/>
      <c r="H18" s="61">
        <v>838</v>
      </c>
      <c r="I18" s="125"/>
      <c r="J18" s="126">
        <v>751</v>
      </c>
      <c r="K18" s="125"/>
      <c r="L18" s="61">
        <v>724</v>
      </c>
    </row>
    <row r="19" spans="1:12" ht="20.65" customHeight="1" x14ac:dyDescent="0.6">
      <c r="A19" s="107"/>
      <c r="B19" s="127" t="s">
        <v>88</v>
      </c>
      <c r="C19" s="127"/>
      <c r="D19" s="106"/>
      <c r="E19" s="107"/>
      <c r="F19" s="61">
        <v>-56</v>
      </c>
      <c r="G19" s="125"/>
      <c r="H19" s="61">
        <v>-54</v>
      </c>
      <c r="I19" s="125"/>
      <c r="J19" s="126">
        <v>-50</v>
      </c>
      <c r="K19" s="125"/>
      <c r="L19" s="61">
        <v>-54</v>
      </c>
    </row>
    <row r="20" spans="1:12" ht="20.65" customHeight="1" x14ac:dyDescent="0.6">
      <c r="A20" s="107"/>
      <c r="B20" s="127" t="s">
        <v>157</v>
      </c>
      <c r="C20" s="107"/>
      <c r="D20" s="106"/>
      <c r="E20" s="107"/>
      <c r="F20" s="61">
        <v>3</v>
      </c>
      <c r="G20" s="125"/>
      <c r="H20" s="61">
        <v>-1</v>
      </c>
      <c r="I20" s="125"/>
      <c r="J20" s="126">
        <v>1</v>
      </c>
      <c r="K20" s="125"/>
      <c r="L20" s="61">
        <v>-1</v>
      </c>
    </row>
    <row r="21" spans="1:12" ht="20.65" customHeight="1" x14ac:dyDescent="0.6">
      <c r="A21" s="107"/>
      <c r="B21" s="127" t="s">
        <v>146</v>
      </c>
      <c r="C21" s="107"/>
      <c r="D21" s="106"/>
      <c r="E21" s="107"/>
      <c r="F21" s="61">
        <v>53</v>
      </c>
      <c r="G21" s="125"/>
      <c r="H21" s="61">
        <v>0</v>
      </c>
      <c r="I21" s="125"/>
      <c r="J21" s="126">
        <v>53</v>
      </c>
      <c r="K21" s="125"/>
      <c r="L21" s="61">
        <v>0</v>
      </c>
    </row>
    <row r="22" spans="1:12" ht="20.65" customHeight="1" x14ac:dyDescent="0.6">
      <c r="A22" s="107"/>
      <c r="B22" s="127" t="s">
        <v>89</v>
      </c>
      <c r="C22" s="107"/>
      <c r="D22" s="106">
        <v>11</v>
      </c>
      <c r="E22" s="107"/>
      <c r="F22" s="83">
        <v>0</v>
      </c>
      <c r="G22" s="125"/>
      <c r="H22" s="83" t="s">
        <v>23</v>
      </c>
      <c r="I22" s="125"/>
      <c r="J22" s="129">
        <v>11</v>
      </c>
      <c r="K22" s="125"/>
      <c r="L22" s="83" t="s">
        <v>23</v>
      </c>
    </row>
    <row r="23" spans="1:12" ht="6" customHeight="1" x14ac:dyDescent="0.6">
      <c r="A23" s="107"/>
      <c r="B23" s="107"/>
      <c r="C23" s="107"/>
      <c r="D23" s="106"/>
      <c r="E23" s="107"/>
      <c r="F23" s="108"/>
      <c r="G23" s="125"/>
      <c r="H23" s="108"/>
      <c r="I23" s="106"/>
      <c r="J23" s="108"/>
      <c r="K23" s="107"/>
      <c r="L23" s="108"/>
    </row>
    <row r="24" spans="1:12" ht="20.65" customHeight="1" x14ac:dyDescent="0.6">
      <c r="A24" s="119"/>
      <c r="B24" s="107" t="s">
        <v>90</v>
      </c>
      <c r="C24" s="107"/>
      <c r="D24" s="106"/>
      <c r="E24" s="107"/>
      <c r="F24" s="119"/>
      <c r="G24" s="119"/>
      <c r="H24" s="119"/>
      <c r="I24" s="119"/>
      <c r="J24" s="119"/>
      <c r="K24" s="119"/>
      <c r="L24" s="119"/>
    </row>
    <row r="25" spans="1:12" ht="20.65" customHeight="1" x14ac:dyDescent="0.6">
      <c r="A25" s="107"/>
      <c r="B25" s="107"/>
      <c r="C25" s="107" t="s">
        <v>91</v>
      </c>
      <c r="D25" s="106"/>
      <c r="E25" s="107"/>
      <c r="F25" s="108">
        <f>SUM(F10:F22)</f>
        <v>4022</v>
      </c>
      <c r="G25" s="108"/>
      <c r="H25" s="108">
        <f>SUM(H10:H22)</f>
        <v>8079</v>
      </c>
      <c r="I25" s="109"/>
      <c r="J25" s="108">
        <f>SUM(J10:J22)</f>
        <v>3036</v>
      </c>
      <c r="K25" s="110"/>
      <c r="L25" s="108">
        <f>SUM(L10:L22)</f>
        <v>6723</v>
      </c>
    </row>
    <row r="26" spans="1:12" ht="20.65" customHeight="1" x14ac:dyDescent="0.6">
      <c r="A26" s="107"/>
      <c r="B26" s="107" t="s">
        <v>92</v>
      </c>
      <c r="C26" s="107"/>
      <c r="D26" s="120"/>
      <c r="E26" s="105"/>
      <c r="F26" s="111"/>
      <c r="G26" s="105"/>
      <c r="H26" s="111"/>
      <c r="I26" s="120"/>
      <c r="J26" s="111"/>
      <c r="K26" s="105"/>
      <c r="L26" s="111"/>
    </row>
    <row r="27" spans="1:12" ht="20.65" customHeight="1" x14ac:dyDescent="0.6">
      <c r="A27" s="107"/>
      <c r="B27" s="119"/>
      <c r="C27" s="127" t="s">
        <v>125</v>
      </c>
      <c r="D27" s="120"/>
      <c r="E27" s="105"/>
      <c r="F27" s="61">
        <v>-2589</v>
      </c>
      <c r="G27" s="105"/>
      <c r="H27" s="61">
        <v>-8982</v>
      </c>
      <c r="I27" s="105"/>
      <c r="J27" s="108">
        <v>-12353</v>
      </c>
      <c r="K27" s="105"/>
      <c r="L27" s="61">
        <v>-19400</v>
      </c>
    </row>
    <row r="28" spans="1:12" ht="20.65" customHeight="1" x14ac:dyDescent="0.6">
      <c r="A28" s="107"/>
      <c r="B28" s="119"/>
      <c r="C28" s="127" t="s">
        <v>123</v>
      </c>
      <c r="D28" s="120"/>
      <c r="E28" s="105"/>
      <c r="F28" s="61">
        <v>-3600</v>
      </c>
      <c r="G28" s="105"/>
      <c r="H28" s="61">
        <v>-2456</v>
      </c>
      <c r="I28" s="105"/>
      <c r="J28" s="108">
        <v>-3132</v>
      </c>
      <c r="K28" s="105"/>
      <c r="L28" s="61">
        <v>-2213</v>
      </c>
    </row>
    <row r="29" spans="1:12" ht="20.65" customHeight="1" x14ac:dyDescent="0.6">
      <c r="A29" s="107"/>
      <c r="B29" s="119"/>
      <c r="C29" s="127" t="s">
        <v>93</v>
      </c>
      <c r="D29" s="120"/>
      <c r="E29" s="105"/>
      <c r="F29" s="61">
        <v>1458</v>
      </c>
      <c r="G29" s="105"/>
      <c r="H29" s="61">
        <v>1027</v>
      </c>
      <c r="I29" s="105"/>
      <c r="J29" s="108">
        <v>516</v>
      </c>
      <c r="K29" s="105"/>
      <c r="L29" s="61">
        <v>83</v>
      </c>
    </row>
    <row r="30" spans="1:12" ht="20.65" customHeight="1" x14ac:dyDescent="0.6">
      <c r="A30" s="107"/>
      <c r="B30" s="119"/>
      <c r="C30" s="127" t="s">
        <v>94</v>
      </c>
      <c r="D30" s="120"/>
      <c r="E30" s="105"/>
      <c r="F30" s="61">
        <v>2685</v>
      </c>
      <c r="G30" s="105"/>
      <c r="H30" s="61">
        <v>3721</v>
      </c>
      <c r="I30" s="105"/>
      <c r="J30" s="108">
        <v>6647</v>
      </c>
      <c r="K30" s="105"/>
      <c r="L30" s="61">
        <v>15243</v>
      </c>
    </row>
    <row r="31" spans="1:12" ht="20.65" customHeight="1" x14ac:dyDescent="0.6">
      <c r="A31" s="107"/>
      <c r="B31" s="119"/>
      <c r="C31" s="127" t="s">
        <v>95</v>
      </c>
      <c r="D31" s="120"/>
      <c r="E31" s="105"/>
      <c r="F31" s="61">
        <v>-7644</v>
      </c>
      <c r="G31" s="105"/>
      <c r="H31" s="61">
        <v>-6377</v>
      </c>
      <c r="I31" s="105"/>
      <c r="J31" s="108">
        <v>-8418</v>
      </c>
      <c r="K31" s="105"/>
      <c r="L31" s="61">
        <v>-5008</v>
      </c>
    </row>
    <row r="32" spans="1:12" ht="20.65" customHeight="1" x14ac:dyDescent="0.6">
      <c r="A32" s="107"/>
      <c r="B32" s="119"/>
      <c r="C32" s="127" t="s">
        <v>96</v>
      </c>
      <c r="D32" s="120"/>
      <c r="E32" s="105"/>
      <c r="F32" s="61">
        <v>-794</v>
      </c>
      <c r="G32" s="105"/>
      <c r="H32" s="61">
        <v>724</v>
      </c>
      <c r="I32" s="105"/>
      <c r="J32" s="108">
        <v>-1094</v>
      </c>
      <c r="K32" s="105"/>
      <c r="L32" s="61">
        <v>921</v>
      </c>
    </row>
    <row r="33" spans="1:12" ht="20.65" customHeight="1" x14ac:dyDescent="0.6">
      <c r="A33" s="107"/>
      <c r="B33" s="119"/>
      <c r="C33" s="127" t="s">
        <v>97</v>
      </c>
      <c r="D33" s="120"/>
      <c r="E33" s="105"/>
      <c r="F33" s="61">
        <f>-11</f>
        <v>-11</v>
      </c>
      <c r="G33" s="105"/>
      <c r="H33" s="61">
        <v>404</v>
      </c>
      <c r="I33" s="105"/>
      <c r="J33" s="108">
        <f>-6</f>
        <v>-6</v>
      </c>
      <c r="K33" s="105"/>
      <c r="L33" s="61">
        <v>-173</v>
      </c>
    </row>
    <row r="34" spans="1:12" ht="20.65" customHeight="1" x14ac:dyDescent="0.6">
      <c r="A34" s="107"/>
      <c r="B34" s="119"/>
      <c r="C34" s="127" t="s">
        <v>126</v>
      </c>
      <c r="D34" s="120"/>
      <c r="E34" s="105"/>
      <c r="F34" s="61">
        <v>-6019</v>
      </c>
      <c r="G34" s="105"/>
      <c r="H34" s="61">
        <v>-17777</v>
      </c>
      <c r="I34" s="105"/>
      <c r="J34" s="108">
        <v>-2051</v>
      </c>
      <c r="K34" s="105"/>
      <c r="L34" s="61">
        <v>-5931</v>
      </c>
    </row>
    <row r="35" spans="1:12" ht="20.65" customHeight="1" x14ac:dyDescent="0.6">
      <c r="A35" s="107"/>
      <c r="B35" s="119"/>
      <c r="C35" s="127" t="s">
        <v>98</v>
      </c>
      <c r="D35" s="120"/>
      <c r="E35" s="105"/>
      <c r="F35" s="64">
        <v>15435</v>
      </c>
      <c r="G35" s="105"/>
      <c r="H35" s="64">
        <v>15406</v>
      </c>
      <c r="I35" s="105"/>
      <c r="J35" s="116">
        <v>12177</v>
      </c>
      <c r="K35" s="105"/>
      <c r="L35" s="64">
        <v>-212</v>
      </c>
    </row>
    <row r="36" spans="1:12" ht="6" customHeight="1" x14ac:dyDescent="0.6">
      <c r="A36" s="119"/>
      <c r="B36" s="107"/>
      <c r="C36" s="107"/>
      <c r="D36" s="120"/>
      <c r="E36" s="105"/>
      <c r="F36" s="111"/>
      <c r="G36" s="105"/>
      <c r="H36" s="111"/>
      <c r="I36" s="120"/>
      <c r="J36" s="111"/>
      <c r="K36" s="105"/>
      <c r="L36" s="111"/>
    </row>
    <row r="37" spans="1:12" ht="20.65" customHeight="1" x14ac:dyDescent="0.6">
      <c r="A37" s="119"/>
      <c r="B37" s="107" t="s">
        <v>174</v>
      </c>
      <c r="C37" s="119"/>
      <c r="D37" s="120"/>
      <c r="E37" s="105"/>
      <c r="F37" s="108">
        <f>SUM(F25:F35)</f>
        <v>2943</v>
      </c>
      <c r="G37" s="105"/>
      <c r="H37" s="108">
        <f>SUM(H25:H35)</f>
        <v>-6231</v>
      </c>
      <c r="I37" s="120"/>
      <c r="J37" s="108">
        <f>SUM(J25:J35)</f>
        <v>-4678</v>
      </c>
      <c r="K37" s="105"/>
      <c r="L37" s="108">
        <f>SUM(L25:L35)</f>
        <v>-9967</v>
      </c>
    </row>
    <row r="38" spans="1:12" ht="20.65" customHeight="1" x14ac:dyDescent="0.6">
      <c r="A38" s="119"/>
      <c r="B38" s="119"/>
      <c r="C38" s="127" t="s">
        <v>99</v>
      </c>
      <c r="D38" s="120"/>
      <c r="E38" s="105"/>
      <c r="F38" s="61">
        <v>-2086</v>
      </c>
      <c r="G38" s="105"/>
      <c r="H38" s="61">
        <v>-2672</v>
      </c>
      <c r="I38" s="105"/>
      <c r="J38" s="61">
        <v>-1578</v>
      </c>
      <c r="K38" s="120"/>
      <c r="L38" s="61">
        <v>-1698</v>
      </c>
    </row>
    <row r="39" spans="1:12" ht="20.65" customHeight="1" x14ac:dyDescent="0.6">
      <c r="A39" s="119"/>
      <c r="B39" s="119"/>
      <c r="C39" s="127" t="s">
        <v>100</v>
      </c>
      <c r="D39" s="120"/>
      <c r="E39" s="105"/>
      <c r="F39" s="116">
        <v>2797</v>
      </c>
      <c r="G39" s="105"/>
      <c r="H39" s="64">
        <v>356</v>
      </c>
      <c r="I39" s="105"/>
      <c r="J39" s="116">
        <v>1531</v>
      </c>
      <c r="K39" s="120"/>
      <c r="L39" s="64" t="s">
        <v>23</v>
      </c>
    </row>
    <row r="40" spans="1:12" ht="6" customHeight="1" x14ac:dyDescent="0.6">
      <c r="A40" s="119"/>
      <c r="B40" s="107"/>
      <c r="C40" s="107"/>
      <c r="D40" s="120"/>
      <c r="E40" s="105"/>
      <c r="F40" s="111"/>
      <c r="G40" s="105"/>
      <c r="H40" s="111"/>
      <c r="I40" s="120"/>
      <c r="J40" s="111"/>
      <c r="K40" s="105"/>
      <c r="L40" s="111"/>
    </row>
    <row r="41" spans="1:12" ht="20.65" customHeight="1" x14ac:dyDescent="0.6">
      <c r="A41" s="105" t="s">
        <v>132</v>
      </c>
      <c r="B41" s="107"/>
      <c r="C41" s="119"/>
      <c r="D41" s="120"/>
      <c r="E41" s="105"/>
      <c r="F41" s="116">
        <f>SUM(F37:F39)</f>
        <v>3654</v>
      </c>
      <c r="G41" s="105"/>
      <c r="H41" s="116">
        <f>SUM(H37:H39)</f>
        <v>-8547</v>
      </c>
      <c r="I41" s="120"/>
      <c r="J41" s="116">
        <f>SUM(J37:J39)</f>
        <v>-4725</v>
      </c>
      <c r="K41" s="105"/>
      <c r="L41" s="116">
        <f>SUM(L37:L39)</f>
        <v>-11665</v>
      </c>
    </row>
    <row r="42" spans="1:12" ht="21.75" customHeight="1" x14ac:dyDescent="0.6">
      <c r="A42" s="107"/>
      <c r="B42" s="127"/>
      <c r="C42" s="107"/>
      <c r="D42" s="106"/>
      <c r="E42" s="107"/>
      <c r="F42" s="106"/>
      <c r="G42" s="106"/>
      <c r="H42" s="106"/>
      <c r="I42" s="106"/>
      <c r="J42" s="106"/>
      <c r="K42" s="125"/>
      <c r="L42" s="106"/>
    </row>
    <row r="43" spans="1:12" ht="21.75" customHeight="1" x14ac:dyDescent="0.6">
      <c r="A43" s="107"/>
      <c r="B43" s="127"/>
      <c r="C43" s="107"/>
      <c r="D43" s="106"/>
      <c r="E43" s="107"/>
      <c r="F43" s="106"/>
      <c r="G43" s="106"/>
      <c r="H43" s="106"/>
      <c r="I43" s="106"/>
      <c r="J43" s="106"/>
      <c r="K43" s="125"/>
      <c r="L43" s="106"/>
    </row>
    <row r="44" spans="1:12" ht="12.65" customHeight="1" x14ac:dyDescent="0.6">
      <c r="A44" s="107"/>
      <c r="B44" s="127"/>
      <c r="C44" s="107"/>
      <c r="D44" s="106"/>
      <c r="E44" s="107"/>
      <c r="F44" s="106"/>
      <c r="G44" s="106"/>
      <c r="H44" s="106"/>
      <c r="I44" s="106"/>
      <c r="J44" s="106"/>
      <c r="K44" s="125"/>
      <c r="L44" s="106"/>
    </row>
    <row r="45" spans="1:12" ht="22" customHeight="1" x14ac:dyDescent="0.6">
      <c r="A45" s="173" t="s">
        <v>31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</row>
    <row r="46" spans="1:12" ht="21.75" customHeight="1" x14ac:dyDescent="0.6">
      <c r="A46" s="105" t="s">
        <v>0</v>
      </c>
      <c r="B46" s="105"/>
      <c r="C46" s="105"/>
      <c r="D46" s="106"/>
      <c r="E46" s="107"/>
      <c r="F46" s="108"/>
      <c r="G46" s="109"/>
      <c r="H46" s="108"/>
      <c r="I46" s="110"/>
      <c r="J46" s="108"/>
      <c r="K46" s="109"/>
      <c r="L46" s="108"/>
    </row>
    <row r="47" spans="1:12" ht="21.75" customHeight="1" x14ac:dyDescent="0.6">
      <c r="A47" s="105" t="s">
        <v>101</v>
      </c>
      <c r="B47" s="105"/>
      <c r="C47" s="105"/>
      <c r="D47" s="106"/>
      <c r="E47" s="107"/>
      <c r="F47" s="108"/>
      <c r="G47" s="109"/>
      <c r="H47" s="108"/>
      <c r="I47" s="110"/>
      <c r="J47" s="108"/>
      <c r="K47" s="109"/>
      <c r="L47" s="108"/>
    </row>
    <row r="48" spans="1:12" ht="21.75" customHeight="1" x14ac:dyDescent="0.6">
      <c r="A48" s="113" t="str">
        <f>A3</f>
        <v>สำหรับรอบระยะเวลาสามเดือนสิ้นสุดวันที่ 31 มีนาคม พ.ศ. 2568</v>
      </c>
      <c r="B48" s="113"/>
      <c r="C48" s="113"/>
      <c r="D48" s="114"/>
      <c r="E48" s="115"/>
      <c r="F48" s="116"/>
      <c r="G48" s="117"/>
      <c r="H48" s="116"/>
      <c r="I48" s="118"/>
      <c r="J48" s="116"/>
      <c r="K48" s="117"/>
      <c r="L48" s="116"/>
    </row>
    <row r="49" spans="1:12" ht="21.75" customHeight="1" x14ac:dyDescent="0.6">
      <c r="A49" s="107"/>
      <c r="B49" s="107"/>
      <c r="C49" s="107"/>
      <c r="D49" s="106"/>
      <c r="E49" s="107"/>
      <c r="F49" s="108"/>
      <c r="G49" s="109"/>
      <c r="H49" s="108"/>
      <c r="I49" s="110"/>
      <c r="J49" s="108"/>
      <c r="K49" s="109"/>
      <c r="L49" s="108"/>
    </row>
    <row r="50" spans="1:12" ht="21.75" customHeight="1" x14ac:dyDescent="0.6">
      <c r="A50" s="119"/>
      <c r="B50" s="107"/>
      <c r="C50" s="107"/>
      <c r="D50" s="120"/>
      <c r="E50" s="105"/>
      <c r="F50" s="175" t="s">
        <v>2</v>
      </c>
      <c r="G50" s="175"/>
      <c r="H50" s="175"/>
      <c r="I50" s="122"/>
      <c r="J50" s="175" t="s">
        <v>3</v>
      </c>
      <c r="K50" s="175"/>
      <c r="L50" s="175"/>
    </row>
    <row r="51" spans="1:12" ht="21.75" customHeight="1" x14ac:dyDescent="0.6">
      <c r="A51" s="107"/>
      <c r="B51" s="107"/>
      <c r="C51" s="107"/>
      <c r="D51" s="120"/>
      <c r="E51" s="105"/>
      <c r="F51" s="111" t="s">
        <v>136</v>
      </c>
      <c r="G51" s="105"/>
      <c r="H51" s="111" t="s">
        <v>7</v>
      </c>
      <c r="I51" s="120"/>
      <c r="J51" s="111" t="s">
        <v>136</v>
      </c>
      <c r="K51" s="105"/>
      <c r="L51" s="111" t="s">
        <v>7</v>
      </c>
    </row>
    <row r="52" spans="1:12" ht="21.75" customHeight="1" x14ac:dyDescent="0.6">
      <c r="A52" s="107"/>
      <c r="B52" s="107"/>
      <c r="C52" s="107"/>
      <c r="D52" s="123" t="s">
        <v>8</v>
      </c>
      <c r="E52" s="105"/>
      <c r="F52" s="121" t="s">
        <v>9</v>
      </c>
      <c r="G52" s="105"/>
      <c r="H52" s="121" t="s">
        <v>9</v>
      </c>
      <c r="I52" s="120"/>
      <c r="J52" s="121" t="s">
        <v>9</v>
      </c>
      <c r="K52" s="105"/>
      <c r="L52" s="121" t="s">
        <v>9</v>
      </c>
    </row>
    <row r="53" spans="1:12" ht="21.75" customHeight="1" x14ac:dyDescent="0.6">
      <c r="A53" s="105"/>
      <c r="B53" s="107"/>
      <c r="C53" s="107"/>
      <c r="D53" s="120"/>
      <c r="E53" s="105"/>
      <c r="F53" s="108"/>
      <c r="G53" s="105"/>
      <c r="H53" s="108"/>
      <c r="I53" s="120"/>
      <c r="J53" s="108"/>
      <c r="K53" s="105"/>
      <c r="L53" s="108"/>
    </row>
    <row r="54" spans="1:12" ht="21.75" customHeight="1" x14ac:dyDescent="0.6">
      <c r="A54" s="105" t="s">
        <v>102</v>
      </c>
      <c r="B54" s="107"/>
      <c r="C54" s="107"/>
      <c r="D54" s="120"/>
      <c r="E54" s="105"/>
      <c r="F54" s="108"/>
      <c r="G54" s="105"/>
      <c r="H54" s="108"/>
      <c r="I54" s="120"/>
      <c r="J54" s="108"/>
      <c r="K54" s="105"/>
      <c r="L54" s="108"/>
    </row>
    <row r="55" spans="1:12" ht="21.75" customHeight="1" x14ac:dyDescent="0.6">
      <c r="A55" s="107" t="s">
        <v>145</v>
      </c>
      <c r="B55" s="107"/>
      <c r="C55" s="107"/>
      <c r="D55" s="120"/>
      <c r="E55" s="105"/>
      <c r="F55" s="108">
        <f>-10000</f>
        <v>-10000</v>
      </c>
      <c r="G55" s="105"/>
      <c r="H55" s="108">
        <v>0</v>
      </c>
      <c r="I55" s="120"/>
      <c r="J55" s="108">
        <v>0</v>
      </c>
      <c r="K55" s="105"/>
      <c r="L55" s="108">
        <v>0</v>
      </c>
    </row>
    <row r="56" spans="1:12" ht="21.75" customHeight="1" x14ac:dyDescent="0.6">
      <c r="A56" s="107" t="s">
        <v>103</v>
      </c>
      <c r="B56" s="119"/>
      <c r="C56" s="107"/>
      <c r="D56" s="106"/>
      <c r="E56" s="105"/>
      <c r="F56" s="108">
        <v>7</v>
      </c>
      <c r="G56" s="105"/>
      <c r="H56" s="61">
        <v>1</v>
      </c>
      <c r="I56" s="105"/>
      <c r="J56" s="108">
        <v>2</v>
      </c>
      <c r="K56" s="105"/>
      <c r="L56" s="61">
        <v>1</v>
      </c>
    </row>
    <row r="57" spans="1:12" ht="21.75" customHeight="1" x14ac:dyDescent="0.6">
      <c r="A57" s="107" t="s">
        <v>104</v>
      </c>
      <c r="B57" s="119"/>
      <c r="C57" s="107"/>
      <c r="D57" s="106">
        <v>13</v>
      </c>
      <c r="E57" s="105"/>
      <c r="F57" s="108">
        <v>-3631</v>
      </c>
      <c r="G57" s="105"/>
      <c r="H57" s="61">
        <v>-65</v>
      </c>
      <c r="I57" s="105"/>
      <c r="J57" s="108">
        <v>-3609</v>
      </c>
      <c r="K57" s="105"/>
      <c r="L57" s="61">
        <v>-58</v>
      </c>
    </row>
    <row r="58" spans="1:12" ht="21.75" customHeight="1" x14ac:dyDescent="0.6">
      <c r="A58" s="107" t="s">
        <v>105</v>
      </c>
      <c r="B58" s="119"/>
      <c r="C58" s="107"/>
      <c r="D58" s="106"/>
      <c r="E58" s="105"/>
      <c r="F58" s="108">
        <v>0</v>
      </c>
      <c r="G58" s="105"/>
      <c r="H58" s="61">
        <v>-707</v>
      </c>
      <c r="I58" s="105"/>
      <c r="J58" s="108">
        <v>0</v>
      </c>
      <c r="K58" s="105"/>
      <c r="L58" s="61">
        <v>0</v>
      </c>
    </row>
    <row r="59" spans="1:12" ht="21.75" customHeight="1" x14ac:dyDescent="0.6">
      <c r="A59" s="107" t="s">
        <v>117</v>
      </c>
      <c r="B59" s="119"/>
      <c r="C59" s="107"/>
      <c r="D59" s="130"/>
      <c r="E59" s="105"/>
      <c r="F59" s="116">
        <v>492</v>
      </c>
      <c r="G59" s="105"/>
      <c r="H59" s="116" t="s">
        <v>23</v>
      </c>
      <c r="I59" s="105"/>
      <c r="J59" s="116">
        <v>491</v>
      </c>
      <c r="K59" s="105"/>
      <c r="L59" s="116" t="s">
        <v>23</v>
      </c>
    </row>
    <row r="60" spans="1:12" ht="6" customHeight="1" x14ac:dyDescent="0.6">
      <c r="A60" s="107"/>
      <c r="B60" s="107"/>
      <c r="C60" s="107"/>
      <c r="D60" s="106"/>
      <c r="E60" s="105"/>
      <c r="F60" s="111"/>
      <c r="G60" s="105"/>
      <c r="H60" s="111"/>
      <c r="I60" s="120"/>
      <c r="J60" s="111"/>
      <c r="K60" s="105"/>
      <c r="L60" s="111"/>
    </row>
    <row r="61" spans="1:12" ht="21.75" customHeight="1" x14ac:dyDescent="0.6">
      <c r="A61" s="105" t="s">
        <v>147</v>
      </c>
      <c r="B61" s="107"/>
      <c r="C61" s="119"/>
      <c r="D61" s="106"/>
      <c r="E61" s="105"/>
      <c r="F61" s="116">
        <f>SUM(F55:F59)</f>
        <v>-13132</v>
      </c>
      <c r="G61" s="105"/>
      <c r="H61" s="116">
        <f>SUM(H55:H59)</f>
        <v>-771</v>
      </c>
      <c r="I61" s="120"/>
      <c r="J61" s="116">
        <f>SUM(J55:J59)</f>
        <v>-3116</v>
      </c>
      <c r="K61" s="105"/>
      <c r="L61" s="116">
        <f>SUM(L55:L59)</f>
        <v>-57</v>
      </c>
    </row>
    <row r="62" spans="1:12" ht="21.75" customHeight="1" x14ac:dyDescent="0.6">
      <c r="A62" s="107"/>
      <c r="B62" s="107"/>
      <c r="C62" s="107"/>
      <c r="D62" s="106"/>
      <c r="E62" s="105"/>
      <c r="F62" s="108"/>
      <c r="G62" s="105"/>
      <c r="H62" s="108"/>
      <c r="I62" s="120"/>
      <c r="J62" s="108"/>
      <c r="K62" s="105"/>
      <c r="L62" s="108"/>
    </row>
    <row r="63" spans="1:12" ht="21.75" customHeight="1" x14ac:dyDescent="0.6">
      <c r="A63" s="105" t="s">
        <v>106</v>
      </c>
      <c r="B63" s="107"/>
      <c r="C63" s="107"/>
      <c r="D63" s="106"/>
      <c r="E63" s="105"/>
      <c r="F63" s="119"/>
      <c r="G63" s="105"/>
      <c r="H63" s="119"/>
      <c r="I63" s="120"/>
      <c r="J63" s="119"/>
      <c r="K63" s="105"/>
      <c r="L63" s="119"/>
    </row>
    <row r="64" spans="1:12" ht="21.75" customHeight="1" x14ac:dyDescent="0.6">
      <c r="A64" s="107" t="s">
        <v>107</v>
      </c>
      <c r="B64" s="119"/>
      <c r="C64" s="107"/>
      <c r="D64" s="106">
        <v>17</v>
      </c>
      <c r="E64" s="105"/>
      <c r="F64" s="108">
        <v>-1554</v>
      </c>
      <c r="G64" s="105"/>
      <c r="H64" s="61">
        <v>-712</v>
      </c>
      <c r="I64" s="105"/>
      <c r="J64" s="108">
        <v>-1420</v>
      </c>
      <c r="K64" s="105"/>
      <c r="L64" s="61">
        <v>-585</v>
      </c>
    </row>
    <row r="65" spans="1:12" ht="21.75" customHeight="1" x14ac:dyDescent="0.6">
      <c r="A65" s="107" t="s">
        <v>108</v>
      </c>
      <c r="B65" s="119"/>
      <c r="C65" s="107"/>
      <c r="D65" s="106"/>
      <c r="E65" s="105"/>
      <c r="F65" s="116">
        <v>-409</v>
      </c>
      <c r="G65" s="105"/>
      <c r="H65" s="116">
        <v>-248</v>
      </c>
      <c r="I65" s="105"/>
      <c r="J65" s="116">
        <v>-370</v>
      </c>
      <c r="K65" s="105"/>
      <c r="L65" s="116">
        <v>-200</v>
      </c>
    </row>
    <row r="66" spans="1:12" ht="6" customHeight="1" x14ac:dyDescent="0.6">
      <c r="A66" s="107"/>
      <c r="B66" s="107"/>
      <c r="C66" s="107"/>
      <c r="D66" s="106"/>
      <c r="E66" s="105"/>
      <c r="F66" s="111"/>
      <c r="G66" s="105"/>
      <c r="H66" s="111"/>
      <c r="I66" s="120"/>
      <c r="J66" s="111"/>
      <c r="K66" s="105"/>
      <c r="L66" s="111"/>
    </row>
    <row r="67" spans="1:12" ht="21.75" customHeight="1" x14ac:dyDescent="0.6">
      <c r="A67" s="105" t="s">
        <v>148</v>
      </c>
      <c r="B67" s="107"/>
      <c r="C67" s="119"/>
      <c r="D67" s="106"/>
      <c r="E67" s="105"/>
      <c r="F67" s="116">
        <f>SUM(F64:F66)</f>
        <v>-1963</v>
      </c>
      <c r="G67" s="105"/>
      <c r="H67" s="116">
        <f>SUM(H64:H66)</f>
        <v>-960</v>
      </c>
      <c r="I67" s="120"/>
      <c r="J67" s="116">
        <f>SUM(J64:J66)</f>
        <v>-1790</v>
      </c>
      <c r="K67" s="105"/>
      <c r="L67" s="116">
        <f>SUM(L64:L66)</f>
        <v>-785</v>
      </c>
    </row>
    <row r="68" spans="1:12" ht="21.75" customHeight="1" x14ac:dyDescent="0.6">
      <c r="A68" s="105"/>
      <c r="B68" s="107"/>
      <c r="C68" s="119"/>
      <c r="D68" s="106"/>
      <c r="E68" s="105"/>
      <c r="F68" s="108"/>
      <c r="G68" s="105"/>
      <c r="H68" s="108"/>
      <c r="I68" s="120"/>
      <c r="J68" s="108"/>
      <c r="K68" s="105"/>
      <c r="L68" s="108"/>
    </row>
    <row r="69" spans="1:12" ht="21.75" customHeight="1" x14ac:dyDescent="0.6">
      <c r="A69" s="105" t="s">
        <v>149</v>
      </c>
      <c r="B69" s="107"/>
      <c r="C69" s="107"/>
      <c r="D69" s="106"/>
      <c r="E69" s="105"/>
      <c r="F69" s="108">
        <f>F41+F61+F67</f>
        <v>-11441</v>
      </c>
      <c r="G69" s="107"/>
      <c r="H69" s="108">
        <f>H41+H61+H67</f>
        <v>-10278</v>
      </c>
      <c r="I69" s="107"/>
      <c r="J69" s="108">
        <f>J41+J61+J67</f>
        <v>-9631</v>
      </c>
      <c r="K69" s="106"/>
      <c r="L69" s="108">
        <f>L41+L61+L67</f>
        <v>-12507</v>
      </c>
    </row>
    <row r="70" spans="1:12" ht="21.75" customHeight="1" x14ac:dyDescent="0.6">
      <c r="A70" s="107" t="s">
        <v>171</v>
      </c>
      <c r="B70" s="107"/>
      <c r="C70" s="107"/>
      <c r="D70" s="106"/>
      <c r="E70" s="105"/>
      <c r="F70" s="116">
        <v>237686</v>
      </c>
      <c r="G70" s="105"/>
      <c r="H70" s="64">
        <v>97002</v>
      </c>
      <c r="I70" s="105"/>
      <c r="J70" s="116">
        <v>190498</v>
      </c>
      <c r="K70" s="105"/>
      <c r="L70" s="64">
        <v>64845</v>
      </c>
    </row>
    <row r="71" spans="1:12" ht="6" customHeight="1" x14ac:dyDescent="0.6">
      <c r="A71" s="107"/>
      <c r="B71" s="107"/>
      <c r="C71" s="107"/>
      <c r="D71" s="106"/>
      <c r="E71" s="105"/>
      <c r="F71" s="108"/>
      <c r="G71" s="105"/>
      <c r="H71" s="108"/>
      <c r="I71" s="120"/>
      <c r="J71" s="108"/>
      <c r="K71" s="105"/>
      <c r="L71" s="108"/>
    </row>
    <row r="72" spans="1:12" ht="21.75" customHeight="1" thickBot="1" x14ac:dyDescent="0.65">
      <c r="A72" s="105" t="s">
        <v>164</v>
      </c>
      <c r="B72" s="107"/>
      <c r="C72" s="107"/>
      <c r="D72" s="106"/>
      <c r="E72" s="105"/>
      <c r="F72" s="131">
        <f>SUM(F69:F71)</f>
        <v>226245</v>
      </c>
      <c r="G72" s="105"/>
      <c r="H72" s="131">
        <f>SUM(H69:H71)</f>
        <v>86724</v>
      </c>
      <c r="I72" s="120"/>
      <c r="J72" s="131">
        <f>SUM(J69:J71)</f>
        <v>180867</v>
      </c>
      <c r="K72" s="105"/>
      <c r="L72" s="131">
        <f>SUM(L69:L71)</f>
        <v>52338</v>
      </c>
    </row>
    <row r="73" spans="1:12" ht="21.75" customHeight="1" thickTop="1" x14ac:dyDescent="0.6">
      <c r="A73" s="107"/>
      <c r="B73" s="107"/>
      <c r="C73" s="107"/>
      <c r="D73" s="106"/>
      <c r="E73" s="105"/>
      <c r="F73" s="108"/>
      <c r="G73" s="107"/>
      <c r="H73" s="108"/>
      <c r="I73" s="106"/>
      <c r="J73" s="108"/>
      <c r="K73" s="107"/>
      <c r="L73" s="108"/>
    </row>
    <row r="74" spans="1:12" ht="21.75" customHeight="1" x14ac:dyDescent="0.6">
      <c r="A74" s="105" t="s">
        <v>109</v>
      </c>
      <c r="B74" s="107"/>
      <c r="C74" s="107"/>
      <c r="D74" s="106"/>
      <c r="E74" s="105"/>
      <c r="F74" s="108"/>
      <c r="G74" s="105"/>
      <c r="H74" s="108"/>
      <c r="I74" s="120"/>
      <c r="J74" s="108"/>
      <c r="K74" s="105"/>
      <c r="L74" s="108"/>
    </row>
    <row r="75" spans="1:12" ht="21.75" customHeight="1" x14ac:dyDescent="0.6">
      <c r="A75" s="107" t="s">
        <v>165</v>
      </c>
      <c r="B75" s="107"/>
      <c r="C75" s="107"/>
      <c r="D75" s="106"/>
      <c r="E75" s="105"/>
      <c r="F75" s="108"/>
      <c r="G75" s="105"/>
      <c r="H75" s="108"/>
      <c r="I75" s="120"/>
      <c r="J75" s="108"/>
      <c r="K75" s="105"/>
      <c r="L75" s="108"/>
    </row>
    <row r="76" spans="1:12" ht="21.75" customHeight="1" x14ac:dyDescent="0.6">
      <c r="A76" s="127" t="s">
        <v>158</v>
      </c>
      <c r="B76" s="107"/>
      <c r="C76" s="107"/>
      <c r="D76" s="106"/>
      <c r="E76" s="105"/>
      <c r="F76" s="108">
        <v>20</v>
      </c>
      <c r="G76" s="105"/>
      <c r="H76" s="108">
        <v>0</v>
      </c>
      <c r="I76" s="120"/>
      <c r="J76" s="108">
        <v>0</v>
      </c>
      <c r="K76" s="105"/>
      <c r="L76" s="108">
        <v>0</v>
      </c>
    </row>
    <row r="77" spans="1:12" ht="21.75" customHeight="1" x14ac:dyDescent="0.6">
      <c r="A77" s="127" t="s">
        <v>129</v>
      </c>
      <c r="C77" s="119"/>
      <c r="D77" s="106"/>
      <c r="E77" s="105"/>
      <c r="F77" s="126">
        <v>-2387</v>
      </c>
      <c r="G77" s="105"/>
      <c r="H77" s="61">
        <v>350</v>
      </c>
      <c r="I77" s="105"/>
      <c r="J77" s="126">
        <v>-2384</v>
      </c>
      <c r="K77" s="107"/>
      <c r="L77" s="61">
        <v>182</v>
      </c>
    </row>
    <row r="78" spans="1:12" ht="21.75" customHeight="1" x14ac:dyDescent="0.6">
      <c r="A78" s="134" t="s">
        <v>166</v>
      </c>
      <c r="B78" s="119"/>
      <c r="C78" s="119"/>
      <c r="D78" s="106" t="s">
        <v>170</v>
      </c>
      <c r="E78" s="105"/>
      <c r="F78" s="108">
        <v>2603</v>
      </c>
      <c r="G78" s="105"/>
      <c r="H78" s="108">
        <v>0</v>
      </c>
      <c r="I78" s="105"/>
      <c r="J78" s="108">
        <v>2603</v>
      </c>
      <c r="K78" s="107"/>
      <c r="L78" s="108">
        <v>0</v>
      </c>
    </row>
    <row r="86" spans="1:12" ht="21.75" customHeight="1" x14ac:dyDescent="0.6">
      <c r="A86" s="127"/>
      <c r="B86" s="119"/>
      <c r="C86" s="119"/>
      <c r="D86" s="106"/>
      <c r="E86" s="105"/>
      <c r="F86" s="108"/>
      <c r="G86" s="105"/>
      <c r="H86" s="108"/>
      <c r="I86" s="105"/>
      <c r="J86" s="108"/>
      <c r="K86" s="107"/>
      <c r="L86" s="108"/>
    </row>
    <row r="87" spans="1:12" ht="19" customHeight="1" x14ac:dyDescent="0.6">
      <c r="A87" s="127"/>
      <c r="B87" s="119"/>
      <c r="C87" s="119"/>
      <c r="D87" s="106"/>
      <c r="E87" s="105"/>
      <c r="F87" s="108"/>
      <c r="G87" s="105"/>
      <c r="H87" s="108"/>
      <c r="I87" s="105"/>
      <c r="J87" s="108"/>
      <c r="K87" s="107"/>
      <c r="L87" s="108"/>
    </row>
    <row r="88" spans="1:12" ht="22" customHeight="1" x14ac:dyDescent="0.6">
      <c r="A88" s="173" t="s">
        <v>31</v>
      </c>
      <c r="B88" s="173"/>
      <c r="C88" s="173"/>
      <c r="D88" s="173"/>
      <c r="E88" s="173"/>
      <c r="F88" s="173"/>
      <c r="G88" s="173"/>
      <c r="H88" s="173"/>
      <c r="I88" s="173"/>
      <c r="J88" s="173"/>
      <c r="K88" s="173"/>
      <c r="L88" s="173"/>
    </row>
  </sheetData>
  <mergeCells count="7">
    <mergeCell ref="A88:L88"/>
    <mergeCell ref="J1:L1"/>
    <mergeCell ref="F5:H5"/>
    <mergeCell ref="J5:L5"/>
    <mergeCell ref="A45:L45"/>
    <mergeCell ref="F50:H50"/>
    <mergeCell ref="J50:L50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2-4</vt:lpstr>
      <vt:lpstr>5 (3m)</vt:lpstr>
      <vt:lpstr>6</vt:lpstr>
      <vt:lpstr>7</vt:lpstr>
      <vt:lpstr>8-9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Kodchawan Srikaewpraphan (TH)</dc:creator>
  <cp:lastModifiedBy>Thanatchaporn Lokulsap (TH)</cp:lastModifiedBy>
  <cp:lastPrinted>2025-05-07T04:10:20Z</cp:lastPrinted>
  <dcterms:created xsi:type="dcterms:W3CDTF">2024-04-26T04:15:59Z</dcterms:created>
  <dcterms:modified xsi:type="dcterms:W3CDTF">2025-05-07T06:31:55Z</dcterms:modified>
</cp:coreProperties>
</file>